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1" documentId="8_{12D6DDBC-8CF1-49B7-B7BB-05E6E8D45D6C}" xr6:coauthVersionLast="47" xr6:coauthVersionMax="47" xr10:uidLastSave="{737683BC-D429-4614-A80A-934C699733BE}"/>
  <bookViews>
    <workbookView xWindow="14085" yWindow="3165" windowWidth="23220" windowHeight="14985" xr2:uid="{A2E6E255-152F-4C1C-A162-92563F10DF9D}"/>
  </bookViews>
  <sheets>
    <sheet name="CD4" sheetId="1" r:id="rId1"/>
    <sheet name="SHERIFF" sheetId="2" r:id="rId2"/>
    <sheet name="COMMISSIONERS" sheetId="3" r:id="rId3"/>
    <sheet name="MRHS BOE" sheetId="4" r:id="rId4"/>
    <sheet name="TF BOE" sheetId="5" r:id="rId5"/>
    <sheet name="TF FIRE COMM FD1" sheetId="6" r:id="rId6"/>
    <sheet name="TF FIRE COMM FD2 - FULL" sheetId="7" r:id="rId7"/>
    <sheet name="TF FIRE COMM FD2 - UNEXP" sheetId="8" r:id="rId8"/>
    <sheet name="MRHS QUESTIO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9" l="1"/>
  <c r="S23" i="9"/>
  <c r="S22" i="9"/>
  <c r="U24" i="9"/>
  <c r="U23" i="9"/>
  <c r="U22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T19" i="9"/>
  <c r="R19" i="9"/>
  <c r="Q19" i="9"/>
  <c r="I13" i="9"/>
  <c r="H13" i="9"/>
  <c r="G13" i="9"/>
  <c r="I19" i="3"/>
  <c r="G19" i="3"/>
  <c r="E19" i="3"/>
  <c r="C19" i="3"/>
  <c r="D19" i="3" s="1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4" i="3"/>
  <c r="H4" i="3"/>
  <c r="F4" i="3"/>
  <c r="D4" i="3"/>
  <c r="B19" i="3"/>
  <c r="B19" i="2"/>
  <c r="E19" i="2"/>
  <c r="C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19" i="1"/>
  <c r="C19" i="1"/>
  <c r="B19" i="1"/>
  <c r="F19" i="3" l="1"/>
  <c r="H19" i="3"/>
  <c r="J19" i="3"/>
  <c r="G19" i="2"/>
  <c r="D19" i="2"/>
  <c r="F19" i="2"/>
  <c r="G19" i="1"/>
</calcChain>
</file>

<file path=xl/sharedStrings.xml><?xml version="1.0" encoding="utf-8"?>
<sst xmlns="http://schemas.openxmlformats.org/spreadsheetml/2006/main" count="328" uniqueCount="72">
  <si>
    <t>U.S. House of Representatives 4th District (Vote For 1)</t>
  </si>
  <si>
    <t/>
  </si>
  <si>
    <t>Write-In</t>
  </si>
  <si>
    <t>County</t>
  </si>
  <si>
    <t>Registered Voters</t>
  </si>
  <si>
    <t>Total Votes</t>
  </si>
  <si>
    <t>Tinton Falls 1</t>
  </si>
  <si>
    <t>Tinton Falls 2</t>
  </si>
  <si>
    <t>Tinton Falls 3</t>
  </si>
  <si>
    <t>Tinton Falls 4</t>
  </si>
  <si>
    <t>Tinton Falls 5</t>
  </si>
  <si>
    <t>Tinton Falls 6</t>
  </si>
  <si>
    <t>Tinton Falls 7</t>
  </si>
  <si>
    <t>Tinton Falls 8</t>
  </si>
  <si>
    <t>Tinton Falls 9</t>
  </si>
  <si>
    <t>Tinton Falls 10</t>
  </si>
  <si>
    <t>Tinton Falls 11</t>
  </si>
  <si>
    <t>Tinton Falls 12</t>
  </si>
  <si>
    <t>Tinton Falls 13</t>
  </si>
  <si>
    <t>Tinton Falls 14</t>
  </si>
  <si>
    <t>Tinton Falls 15</t>
  </si>
  <si>
    <t>SMITH</t>
  </si>
  <si>
    <t>JENKINS</t>
  </si>
  <si>
    <t>Votes</t>
  </si>
  <si>
    <t>Percent</t>
  </si>
  <si>
    <t>TOTAL</t>
  </si>
  <si>
    <t>GOLDEN</t>
  </si>
  <si>
    <t>LUTTRELL</t>
  </si>
  <si>
    <t>Board of County Commissioners (Vote For 2)</t>
  </si>
  <si>
    <t>ARNONE</t>
  </si>
  <si>
    <t>DiROCCO</t>
  </si>
  <si>
    <t>DIAS</t>
  </si>
  <si>
    <t>KASS-VIOLA</t>
  </si>
  <si>
    <t>Winner1</t>
  </si>
  <si>
    <t>Winner2</t>
  </si>
  <si>
    <t>Aronne</t>
  </si>
  <si>
    <t>DiRocco</t>
  </si>
  <si>
    <t>Dias</t>
  </si>
  <si>
    <t>Kass-Viola</t>
  </si>
  <si>
    <t>Daniel DEITZ</t>
  </si>
  <si>
    <t>James J. CONVERY</t>
  </si>
  <si>
    <t>Total:</t>
  </si>
  <si>
    <t>MRHS BOARD OF ED - VOTE FOR TWO</t>
  </si>
  <si>
    <t>Tinton Falls Schools BOE (Tinton Falls) (Vote For 3)</t>
  </si>
  <si>
    <t>Teena PATEL</t>
  </si>
  <si>
    <t>Lora SMITH-STAINES</t>
  </si>
  <si>
    <t>Eugenia TINSLEY</t>
  </si>
  <si>
    <t>John LIVINGOOD</t>
  </si>
  <si>
    <t>Michael J. ESTELLE, Jr.</t>
  </si>
  <si>
    <t>John MACK</t>
  </si>
  <si>
    <t>Cary COSTA</t>
  </si>
  <si>
    <t>Tinton Falls Fire Commissioner - FD1 - Vote for 2</t>
  </si>
  <si>
    <t>Charles V. BELL, Jr.</t>
  </si>
  <si>
    <t>Mason LEWIS</t>
  </si>
  <si>
    <t>TF Fire Commissioner - FD2 - Full Term - Vote for 2</t>
  </si>
  <si>
    <t>No Petition Filed</t>
  </si>
  <si>
    <t>TF Fire Commissioner - FD2 - Unexpired term - Vote for 1</t>
  </si>
  <si>
    <t>Yes</t>
  </si>
  <si>
    <t>No</t>
  </si>
  <si>
    <t>Eatontown 1</t>
  </si>
  <si>
    <t>Eatontown 2</t>
  </si>
  <si>
    <t>Eatontown 3</t>
  </si>
  <si>
    <t>Eatontown 4</t>
  </si>
  <si>
    <t>Eatontown 5</t>
  </si>
  <si>
    <t>Eatontown 6</t>
  </si>
  <si>
    <t>Eatontown 7</t>
  </si>
  <si>
    <t>Eatontown 8</t>
  </si>
  <si>
    <t>Eatontown 9</t>
  </si>
  <si>
    <t>Shrewsbury Township 1</t>
  </si>
  <si>
    <t>EATONTOWN</t>
  </si>
  <si>
    <t>SHREWSBURY</t>
  </si>
  <si>
    <t>TINTON 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</si>
</sst>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9"/>
      <name val="Arial"/>
    </font>
    <font>
      <b/>
      <sz val="12"/>
      <color theme="1"/>
      <name val="Calibri"/>
      <family val="2"/>
      <scheme val="minor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3" borderId="0" xfId="0" applyFont="1" applyFill="1"/>
    <xf numFmtId="0" fontId="1" fillId="4" borderId="0" xfId="0" applyFont="1" applyFill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/>
    <xf numFmtId="164" fontId="0" fillId="0" borderId="0" xfId="0" applyNumberFormat="1"/>
    <xf numFmtId="0" fontId="0" fillId="0" borderId="0" xfId="0" applyFill="1" applyAlignment="1">
      <alignment horizontal="right"/>
    </xf>
    <xf numFmtId="0" fontId="0" fillId="5" borderId="0" xfId="0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94930-7F8B-4633-B67F-08801B82600E}">
  <dimension ref="A1:CT19"/>
  <sheetViews>
    <sheetView tabSelected="1" workbookViewId="0">
      <selection activeCell="F3" sqref="F3:G19"/>
    </sheetView>
  </sheetViews>
  <sheetFormatPr defaultRowHeight="15" x14ac:dyDescent="0.25"/>
  <cols>
    <col min="1" max="1" width="17.140625" customWidth="1"/>
    <col min="2" max="2" width="17" bestFit="1" customWidth="1"/>
    <col min="3" max="3" width="9.42578125" customWidth="1"/>
    <col min="4" max="4" width="11.140625" customWidth="1"/>
    <col min="5" max="5" width="9.42578125" customWidth="1"/>
    <col min="6" max="6" width="9.7109375" customWidth="1"/>
    <col min="7" max="7" width="14.5703125" customWidth="1"/>
  </cols>
  <sheetData>
    <row r="1" spans="1:98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</row>
    <row r="2" spans="1:98" x14ac:dyDescent="0.25">
      <c r="A2" t="s">
        <v>1</v>
      </c>
      <c r="B2" t="s">
        <v>1</v>
      </c>
      <c r="C2" t="s">
        <v>21</v>
      </c>
      <c r="E2" t="s">
        <v>22</v>
      </c>
      <c r="G2" t="s">
        <v>1</v>
      </c>
    </row>
    <row r="3" spans="1:98" x14ac:dyDescent="0.25">
      <c r="A3" t="s">
        <v>3</v>
      </c>
      <c r="B3" t="s">
        <v>4</v>
      </c>
      <c r="C3" t="s">
        <v>23</v>
      </c>
      <c r="D3" t="s">
        <v>24</v>
      </c>
      <c r="E3" t="s">
        <v>23</v>
      </c>
      <c r="F3" t="s">
        <v>24</v>
      </c>
    </row>
    <row r="4" spans="1:98" x14ac:dyDescent="0.25">
      <c r="A4" t="s">
        <v>6</v>
      </c>
      <c r="B4" s="1">
        <v>1789</v>
      </c>
      <c r="C4" s="1">
        <v>527</v>
      </c>
      <c r="D4" s="5">
        <f>C4/(C4+E4)</f>
        <v>0.60995370370370372</v>
      </c>
      <c r="E4" s="1">
        <v>337</v>
      </c>
      <c r="F4" s="2">
        <f>E4/(C4+E4)</f>
        <v>0.39004629629629628</v>
      </c>
      <c r="G4" s="3" t="str">
        <f>IF(C4&gt;E4,"Smith","Jenkins")</f>
        <v>Smith</v>
      </c>
    </row>
    <row r="5" spans="1:98" x14ac:dyDescent="0.25">
      <c r="A5" t="s">
        <v>7</v>
      </c>
      <c r="B5" s="1">
        <v>1476</v>
      </c>
      <c r="C5" s="1">
        <v>272</v>
      </c>
      <c r="D5" s="5">
        <f t="shared" ref="D5:D19" si="0">C5/(C5+E5)</f>
        <v>0.47803163444639718</v>
      </c>
      <c r="E5" s="1">
        <v>297</v>
      </c>
      <c r="F5" s="2">
        <f t="shared" ref="F5:F19" si="1">E5/(C5+E5)</f>
        <v>0.52196836555360282</v>
      </c>
      <c r="G5" s="4" t="str">
        <f t="shared" ref="G5:G19" si="2">IF(C5&gt;E5,"Smith","Jenkins")</f>
        <v>Jenkins</v>
      </c>
    </row>
    <row r="6" spans="1:98" x14ac:dyDescent="0.25">
      <c r="A6" t="s">
        <v>8</v>
      </c>
      <c r="B6" s="1">
        <v>1350</v>
      </c>
      <c r="C6" s="1">
        <v>239</v>
      </c>
      <c r="D6" s="5">
        <f t="shared" si="0"/>
        <v>0.42831541218637992</v>
      </c>
      <c r="E6" s="1">
        <v>319</v>
      </c>
      <c r="F6" s="2">
        <f t="shared" si="1"/>
        <v>0.57168458781362008</v>
      </c>
      <c r="G6" s="4" t="str">
        <f t="shared" si="2"/>
        <v>Jenkins</v>
      </c>
    </row>
    <row r="7" spans="1:98" x14ac:dyDescent="0.25">
      <c r="A7" t="s">
        <v>9</v>
      </c>
      <c r="B7" s="1">
        <v>1077</v>
      </c>
      <c r="C7" s="1">
        <v>288</v>
      </c>
      <c r="D7" s="5">
        <f t="shared" si="0"/>
        <v>0.53038674033149169</v>
      </c>
      <c r="E7" s="1">
        <v>255</v>
      </c>
      <c r="F7" s="2">
        <f t="shared" si="1"/>
        <v>0.46961325966850831</v>
      </c>
      <c r="G7" s="3" t="str">
        <f t="shared" si="2"/>
        <v>Smith</v>
      </c>
    </row>
    <row r="8" spans="1:98" x14ac:dyDescent="0.25">
      <c r="A8" t="s">
        <v>10</v>
      </c>
      <c r="B8" s="1">
        <v>1504</v>
      </c>
      <c r="C8" s="1">
        <v>483</v>
      </c>
      <c r="D8" s="5">
        <f t="shared" si="0"/>
        <v>0.60678391959798994</v>
      </c>
      <c r="E8" s="1">
        <v>313</v>
      </c>
      <c r="F8" s="2">
        <f t="shared" si="1"/>
        <v>0.39321608040201006</v>
      </c>
      <c r="G8" s="3" t="str">
        <f t="shared" si="2"/>
        <v>Smith</v>
      </c>
    </row>
    <row r="9" spans="1:98" x14ac:dyDescent="0.25">
      <c r="A9" t="s">
        <v>11</v>
      </c>
      <c r="B9" s="1">
        <v>822</v>
      </c>
      <c r="C9" s="1">
        <v>243</v>
      </c>
      <c r="D9" s="5">
        <f t="shared" si="0"/>
        <v>0.55102040816326525</v>
      </c>
      <c r="E9" s="1">
        <v>198</v>
      </c>
      <c r="F9" s="2">
        <f t="shared" si="1"/>
        <v>0.44897959183673469</v>
      </c>
      <c r="G9" s="3" t="str">
        <f t="shared" si="2"/>
        <v>Smith</v>
      </c>
    </row>
    <row r="10" spans="1:98" x14ac:dyDescent="0.25">
      <c r="A10" t="s">
        <v>12</v>
      </c>
      <c r="B10" s="1">
        <v>1042</v>
      </c>
      <c r="C10" s="1">
        <v>288</v>
      </c>
      <c r="D10" s="5">
        <f t="shared" si="0"/>
        <v>0.59751037344398339</v>
      </c>
      <c r="E10" s="1">
        <v>194</v>
      </c>
      <c r="F10" s="2">
        <f t="shared" si="1"/>
        <v>0.40248962655601661</v>
      </c>
      <c r="G10" s="3" t="str">
        <f t="shared" si="2"/>
        <v>Smith</v>
      </c>
    </row>
    <row r="11" spans="1:98" x14ac:dyDescent="0.25">
      <c r="A11" t="s">
        <v>13</v>
      </c>
      <c r="B11" s="1">
        <v>556</v>
      </c>
      <c r="C11" s="1">
        <v>149</v>
      </c>
      <c r="D11" s="5">
        <f t="shared" si="0"/>
        <v>0.56439393939393945</v>
      </c>
      <c r="E11" s="1">
        <v>115</v>
      </c>
      <c r="F11" s="2">
        <f t="shared" si="1"/>
        <v>0.43560606060606061</v>
      </c>
      <c r="G11" s="3" t="str">
        <f t="shared" si="2"/>
        <v>Smith</v>
      </c>
    </row>
    <row r="12" spans="1:98" x14ac:dyDescent="0.25">
      <c r="A12" t="s">
        <v>14</v>
      </c>
      <c r="B12" s="1">
        <v>1422</v>
      </c>
      <c r="C12" s="1">
        <v>264</v>
      </c>
      <c r="D12" s="5">
        <f t="shared" si="0"/>
        <v>0.45360824742268041</v>
      </c>
      <c r="E12" s="1">
        <v>318</v>
      </c>
      <c r="F12" s="2">
        <f t="shared" si="1"/>
        <v>0.54639175257731953</v>
      </c>
      <c r="G12" s="4" t="str">
        <f t="shared" si="2"/>
        <v>Jenkins</v>
      </c>
    </row>
    <row r="13" spans="1:98" x14ac:dyDescent="0.25">
      <c r="A13" t="s">
        <v>15</v>
      </c>
      <c r="B13" s="1">
        <v>1015</v>
      </c>
      <c r="C13" s="1">
        <v>243</v>
      </c>
      <c r="D13" s="5">
        <f t="shared" si="0"/>
        <v>0.56908665105386413</v>
      </c>
      <c r="E13" s="1">
        <v>184</v>
      </c>
      <c r="F13" s="2">
        <f t="shared" si="1"/>
        <v>0.43091334894613581</v>
      </c>
      <c r="G13" s="3" t="str">
        <f t="shared" si="2"/>
        <v>Smith</v>
      </c>
    </row>
    <row r="14" spans="1:98" x14ac:dyDescent="0.25">
      <c r="A14" t="s">
        <v>16</v>
      </c>
      <c r="B14" s="1">
        <v>547</v>
      </c>
      <c r="C14" s="1">
        <v>167</v>
      </c>
      <c r="D14" s="5">
        <f t="shared" si="0"/>
        <v>0.51702786377708976</v>
      </c>
      <c r="E14" s="1">
        <v>156</v>
      </c>
      <c r="F14" s="2">
        <f t="shared" si="1"/>
        <v>0.48297213622291024</v>
      </c>
      <c r="G14" s="3" t="str">
        <f t="shared" si="2"/>
        <v>Smith</v>
      </c>
    </row>
    <row r="15" spans="1:98" x14ac:dyDescent="0.25">
      <c r="A15" t="s">
        <v>17</v>
      </c>
      <c r="B15" s="1">
        <v>585</v>
      </c>
      <c r="C15" s="1">
        <v>257</v>
      </c>
      <c r="D15" s="5">
        <f t="shared" si="0"/>
        <v>0.51297405189620759</v>
      </c>
      <c r="E15" s="1">
        <v>244</v>
      </c>
      <c r="F15" s="2">
        <f t="shared" si="1"/>
        <v>0.48702594810379241</v>
      </c>
      <c r="G15" s="3" t="str">
        <f t="shared" si="2"/>
        <v>Smith</v>
      </c>
    </row>
    <row r="16" spans="1:98" x14ac:dyDescent="0.25">
      <c r="A16" t="s">
        <v>18</v>
      </c>
      <c r="B16" s="1">
        <v>923</v>
      </c>
      <c r="C16" s="1">
        <v>183</v>
      </c>
      <c r="D16" s="5">
        <f t="shared" si="0"/>
        <v>0.50692520775623273</v>
      </c>
      <c r="E16" s="1">
        <v>178</v>
      </c>
      <c r="F16" s="2">
        <f t="shared" si="1"/>
        <v>0.49307479224376732</v>
      </c>
      <c r="G16" s="3" t="str">
        <f t="shared" si="2"/>
        <v>Smith</v>
      </c>
    </row>
    <row r="17" spans="1:7" x14ac:dyDescent="0.25">
      <c r="A17" t="s">
        <v>19</v>
      </c>
      <c r="B17" s="1">
        <v>794</v>
      </c>
      <c r="C17" s="1">
        <v>163</v>
      </c>
      <c r="D17" s="5">
        <f t="shared" si="0"/>
        <v>0.53973509933774833</v>
      </c>
      <c r="E17" s="1">
        <v>139</v>
      </c>
      <c r="F17" s="2">
        <f t="shared" si="1"/>
        <v>0.46026490066225167</v>
      </c>
      <c r="G17" s="3" t="str">
        <f t="shared" si="2"/>
        <v>Smith</v>
      </c>
    </row>
    <row r="18" spans="1:7" x14ac:dyDescent="0.25">
      <c r="A18" t="s">
        <v>20</v>
      </c>
      <c r="B18" s="1">
        <v>853</v>
      </c>
      <c r="C18" s="1">
        <v>219</v>
      </c>
      <c r="D18" s="5">
        <f t="shared" si="0"/>
        <v>0.53940886699507384</v>
      </c>
      <c r="E18" s="1">
        <v>187</v>
      </c>
      <c r="F18" s="2">
        <f t="shared" si="1"/>
        <v>0.4605911330049261</v>
      </c>
      <c r="G18" s="3" t="str">
        <f t="shared" si="2"/>
        <v>Smith</v>
      </c>
    </row>
    <row r="19" spans="1:7" x14ac:dyDescent="0.25">
      <c r="A19" t="s">
        <v>25</v>
      </c>
      <c r="B19">
        <f>SUM(B4:B18)</f>
        <v>15755</v>
      </c>
      <c r="C19">
        <f t="shared" ref="C19:E19" si="3">SUM(C4:C18)</f>
        <v>3985</v>
      </c>
      <c r="D19" s="5">
        <f t="shared" si="0"/>
        <v>0.53713438468796337</v>
      </c>
      <c r="E19">
        <f t="shared" si="3"/>
        <v>3434</v>
      </c>
      <c r="F19" s="2">
        <f t="shared" si="1"/>
        <v>0.46286561531203668</v>
      </c>
      <c r="G19" s="3" t="str">
        <f t="shared" si="2"/>
        <v>Smith</v>
      </c>
    </row>
  </sheetData>
  <mergeCells count="1">
    <mergeCell ref="A1:CT1"/>
  </mergeCells>
  <conditionalFormatting sqref="D4:D19">
    <cfRule type="colorScale" priority="1">
      <colorScale>
        <cfvo type="percent" val="0"/>
        <cfvo type="percent" val="100"/>
        <color rgb="FF0070C0"/>
        <color rgb="FFC0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DD00-96E1-478A-8E4A-9EEFD4BFB612}">
  <dimension ref="A2:G19"/>
  <sheetViews>
    <sheetView workbookViewId="0">
      <selection activeCell="D4" sqref="D4"/>
    </sheetView>
  </sheetViews>
  <sheetFormatPr defaultRowHeight="15" x14ac:dyDescent="0.25"/>
  <cols>
    <col min="1" max="1" width="13.7109375" bestFit="1" customWidth="1"/>
    <col min="2" max="2" width="17" bestFit="1" customWidth="1"/>
    <col min="3" max="3" width="14.28515625" bestFit="1" customWidth="1"/>
    <col min="4" max="4" width="14.28515625" customWidth="1"/>
    <col min="5" max="5" width="13.85546875" bestFit="1" customWidth="1"/>
  </cols>
  <sheetData>
    <row r="2" spans="1:7" ht="15.75" x14ac:dyDescent="0.25">
      <c r="A2" t="s">
        <v>1</v>
      </c>
      <c r="B2" t="s">
        <v>1</v>
      </c>
      <c r="C2" s="7" t="s">
        <v>26</v>
      </c>
      <c r="E2" s="7" t="s">
        <v>27</v>
      </c>
      <c r="F2" t="s">
        <v>1</v>
      </c>
    </row>
    <row r="3" spans="1:7" x14ac:dyDescent="0.25">
      <c r="A3" t="s">
        <v>3</v>
      </c>
      <c r="B3" t="s">
        <v>4</v>
      </c>
      <c r="C3" t="s">
        <v>23</v>
      </c>
      <c r="D3" t="s">
        <v>24</v>
      </c>
      <c r="E3" t="s">
        <v>23</v>
      </c>
      <c r="F3" t="s">
        <v>24</v>
      </c>
    </row>
    <row r="4" spans="1:7" x14ac:dyDescent="0.25">
      <c r="A4" t="s">
        <v>6</v>
      </c>
      <c r="B4" s="1">
        <v>1789</v>
      </c>
      <c r="C4" s="1">
        <v>538</v>
      </c>
      <c r="D4" s="5">
        <f>C4/(C4+E4)</f>
        <v>0.62053056516724336</v>
      </c>
      <c r="E4" s="1">
        <v>329</v>
      </c>
      <c r="F4" s="2">
        <f>E4/(C4+E4)</f>
        <v>0.37946943483275664</v>
      </c>
      <c r="G4" s="3" t="str">
        <f>IF(C4&gt;E4,"Golden","Luttrell")</f>
        <v>Golden</v>
      </c>
    </row>
    <row r="5" spans="1:7" x14ac:dyDescent="0.25">
      <c r="A5" t="s">
        <v>7</v>
      </c>
      <c r="B5" s="1">
        <v>1476</v>
      </c>
      <c r="C5" s="1">
        <v>279</v>
      </c>
      <c r="D5" s="5">
        <f t="shared" ref="D5:D19" si="0">C5/(C5+E5)</f>
        <v>0.49468085106382981</v>
      </c>
      <c r="E5" s="1">
        <v>285</v>
      </c>
      <c r="F5" s="2">
        <f t="shared" ref="F5:F19" si="1">E5/(C5+E5)</f>
        <v>0.50531914893617025</v>
      </c>
      <c r="G5" s="4" t="str">
        <f t="shared" ref="G5:G19" si="2">IF(C5&gt;E5,"Golden","Luttrell")</f>
        <v>Luttrell</v>
      </c>
    </row>
    <row r="6" spans="1:7" x14ac:dyDescent="0.25">
      <c r="A6" t="s">
        <v>8</v>
      </c>
      <c r="B6" s="1">
        <v>1350</v>
      </c>
      <c r="C6" s="1">
        <v>230</v>
      </c>
      <c r="D6" s="5">
        <f t="shared" si="0"/>
        <v>0.41591320072332733</v>
      </c>
      <c r="E6" s="1">
        <v>323</v>
      </c>
      <c r="F6" s="2">
        <f t="shared" si="1"/>
        <v>0.58408679927667273</v>
      </c>
      <c r="G6" s="4" t="str">
        <f t="shared" si="2"/>
        <v>Luttrell</v>
      </c>
    </row>
    <row r="7" spans="1:7" x14ac:dyDescent="0.25">
      <c r="A7" t="s">
        <v>9</v>
      </c>
      <c r="B7" s="1">
        <v>1077</v>
      </c>
      <c r="C7" s="1">
        <v>287</v>
      </c>
      <c r="D7" s="5">
        <f t="shared" si="0"/>
        <v>0.54150943396226414</v>
      </c>
      <c r="E7" s="1">
        <v>243</v>
      </c>
      <c r="F7" s="2">
        <f t="shared" si="1"/>
        <v>0.45849056603773586</v>
      </c>
      <c r="G7" s="3" t="str">
        <f t="shared" si="2"/>
        <v>Golden</v>
      </c>
    </row>
    <row r="8" spans="1:7" x14ac:dyDescent="0.25">
      <c r="A8" t="s">
        <v>10</v>
      </c>
      <c r="B8" s="1">
        <v>1504</v>
      </c>
      <c r="C8" s="1">
        <v>480</v>
      </c>
      <c r="D8" s="5">
        <f t="shared" si="0"/>
        <v>0.61459667093469905</v>
      </c>
      <c r="E8" s="1">
        <v>301</v>
      </c>
      <c r="F8" s="2">
        <f t="shared" si="1"/>
        <v>0.38540332906530089</v>
      </c>
      <c r="G8" s="3" t="str">
        <f t="shared" si="2"/>
        <v>Golden</v>
      </c>
    </row>
    <row r="9" spans="1:7" x14ac:dyDescent="0.25">
      <c r="A9" t="s">
        <v>11</v>
      </c>
      <c r="B9" s="1">
        <v>822</v>
      </c>
      <c r="C9" s="1">
        <v>239</v>
      </c>
      <c r="D9" s="5">
        <f t="shared" si="0"/>
        <v>0.56501182033096931</v>
      </c>
      <c r="E9" s="1">
        <v>184</v>
      </c>
      <c r="F9" s="2">
        <f t="shared" si="1"/>
        <v>0.43498817966903075</v>
      </c>
      <c r="G9" s="3" t="str">
        <f t="shared" si="2"/>
        <v>Golden</v>
      </c>
    </row>
    <row r="10" spans="1:7" x14ac:dyDescent="0.25">
      <c r="A10" t="s">
        <v>12</v>
      </c>
      <c r="B10" s="1">
        <v>1042</v>
      </c>
      <c r="C10" s="1">
        <v>278</v>
      </c>
      <c r="D10" s="5">
        <f t="shared" si="0"/>
        <v>0.57916666666666672</v>
      </c>
      <c r="E10" s="1">
        <v>202</v>
      </c>
      <c r="F10" s="2">
        <f t="shared" si="1"/>
        <v>0.42083333333333334</v>
      </c>
      <c r="G10" s="3" t="str">
        <f t="shared" si="2"/>
        <v>Golden</v>
      </c>
    </row>
    <row r="11" spans="1:7" x14ac:dyDescent="0.25">
      <c r="A11" t="s">
        <v>13</v>
      </c>
      <c r="B11" s="1">
        <v>556</v>
      </c>
      <c r="C11" s="1">
        <v>150</v>
      </c>
      <c r="D11" s="5">
        <f t="shared" si="0"/>
        <v>0.58139534883720934</v>
      </c>
      <c r="E11" s="1">
        <v>108</v>
      </c>
      <c r="F11" s="2">
        <f t="shared" si="1"/>
        <v>0.41860465116279072</v>
      </c>
      <c r="G11" s="3" t="str">
        <f t="shared" si="2"/>
        <v>Golden</v>
      </c>
    </row>
    <row r="12" spans="1:7" x14ac:dyDescent="0.25">
      <c r="A12" t="s">
        <v>14</v>
      </c>
      <c r="B12" s="1">
        <v>1422</v>
      </c>
      <c r="C12" s="1">
        <v>274</v>
      </c>
      <c r="D12" s="5">
        <f t="shared" si="0"/>
        <v>0.47735191637630664</v>
      </c>
      <c r="E12" s="1">
        <v>300</v>
      </c>
      <c r="F12" s="2">
        <f t="shared" si="1"/>
        <v>0.52264808362369342</v>
      </c>
      <c r="G12" s="4" t="str">
        <f t="shared" si="2"/>
        <v>Luttrell</v>
      </c>
    </row>
    <row r="13" spans="1:7" x14ac:dyDescent="0.25">
      <c r="A13" t="s">
        <v>15</v>
      </c>
      <c r="B13" s="1">
        <v>1015</v>
      </c>
      <c r="C13" s="1">
        <v>233</v>
      </c>
      <c r="D13" s="5">
        <f t="shared" si="0"/>
        <v>0.56829268292682922</v>
      </c>
      <c r="E13" s="1">
        <v>177</v>
      </c>
      <c r="F13" s="2">
        <f t="shared" si="1"/>
        <v>0.43170731707317073</v>
      </c>
      <c r="G13" s="3" t="str">
        <f t="shared" si="2"/>
        <v>Golden</v>
      </c>
    </row>
    <row r="14" spans="1:7" x14ac:dyDescent="0.25">
      <c r="A14" t="s">
        <v>16</v>
      </c>
      <c r="B14" s="1">
        <v>547</v>
      </c>
      <c r="C14" s="1">
        <v>155</v>
      </c>
      <c r="D14" s="5">
        <f t="shared" si="0"/>
        <v>0.50324675324675328</v>
      </c>
      <c r="E14" s="1">
        <v>153</v>
      </c>
      <c r="F14" s="2">
        <f t="shared" si="1"/>
        <v>0.49675324675324678</v>
      </c>
      <c r="G14" s="3" t="str">
        <f t="shared" si="2"/>
        <v>Golden</v>
      </c>
    </row>
    <row r="15" spans="1:7" x14ac:dyDescent="0.25">
      <c r="A15" t="s">
        <v>17</v>
      </c>
      <c r="B15" s="1">
        <v>585</v>
      </c>
      <c r="C15" s="1">
        <v>246</v>
      </c>
      <c r="D15" s="5">
        <f t="shared" si="0"/>
        <v>0.50306748466257667</v>
      </c>
      <c r="E15" s="1">
        <v>243</v>
      </c>
      <c r="F15" s="2">
        <f t="shared" si="1"/>
        <v>0.49693251533742333</v>
      </c>
      <c r="G15" s="3" t="str">
        <f t="shared" si="2"/>
        <v>Golden</v>
      </c>
    </row>
    <row r="16" spans="1:7" x14ac:dyDescent="0.25">
      <c r="A16" t="s">
        <v>18</v>
      </c>
      <c r="B16" s="1">
        <v>923</v>
      </c>
      <c r="C16" s="1">
        <v>190</v>
      </c>
      <c r="D16" s="5">
        <f t="shared" si="0"/>
        <v>0.52054794520547942</v>
      </c>
      <c r="E16" s="1">
        <v>175</v>
      </c>
      <c r="F16" s="2">
        <f t="shared" si="1"/>
        <v>0.47945205479452052</v>
      </c>
      <c r="G16" s="3" t="str">
        <f t="shared" si="2"/>
        <v>Golden</v>
      </c>
    </row>
    <row r="17" spans="1:7" x14ac:dyDescent="0.25">
      <c r="A17" t="s">
        <v>19</v>
      </c>
      <c r="B17" s="1">
        <v>794</v>
      </c>
      <c r="C17" s="1">
        <v>158</v>
      </c>
      <c r="D17" s="5">
        <f t="shared" si="0"/>
        <v>0.53198653198653201</v>
      </c>
      <c r="E17" s="1">
        <v>139</v>
      </c>
      <c r="F17" s="2">
        <f t="shared" si="1"/>
        <v>0.46801346801346799</v>
      </c>
      <c r="G17" s="3" t="str">
        <f t="shared" si="2"/>
        <v>Golden</v>
      </c>
    </row>
    <row r="18" spans="1:7" x14ac:dyDescent="0.25">
      <c r="A18" t="s">
        <v>20</v>
      </c>
      <c r="B18" s="1">
        <v>853</v>
      </c>
      <c r="C18" s="1">
        <v>218</v>
      </c>
      <c r="D18" s="5">
        <f t="shared" si="0"/>
        <v>0.54500000000000004</v>
      </c>
      <c r="E18" s="1">
        <v>182</v>
      </c>
      <c r="F18" s="2">
        <f t="shared" si="1"/>
        <v>0.45500000000000002</v>
      </c>
      <c r="G18" s="3" t="str">
        <f t="shared" si="2"/>
        <v>Golden</v>
      </c>
    </row>
    <row r="19" spans="1:7" x14ac:dyDescent="0.25">
      <c r="A19" t="s">
        <v>25</v>
      </c>
      <c r="B19">
        <f>SUM(B4:B18)</f>
        <v>15755</v>
      </c>
      <c r="C19">
        <f>SUM(C4:C18)</f>
        <v>3955</v>
      </c>
      <c r="D19" s="5">
        <f t="shared" si="0"/>
        <v>0.54185504863679956</v>
      </c>
      <c r="E19">
        <f>SUM(E4:E18)</f>
        <v>3344</v>
      </c>
      <c r="F19" s="2">
        <f t="shared" si="1"/>
        <v>0.45814495136320044</v>
      </c>
      <c r="G19" s="3" t="str">
        <f t="shared" si="2"/>
        <v>Golden</v>
      </c>
    </row>
  </sheetData>
  <conditionalFormatting sqref="D4:D19">
    <cfRule type="colorScale" priority="1">
      <colorScale>
        <cfvo type="percent" val="0"/>
        <cfvo type="percent" val="100"/>
        <color rgb="FF0070C0"/>
        <color rgb="FFC00000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87B6-A09D-4B17-8733-061773AC40B7}">
  <dimension ref="A1:CY19"/>
  <sheetViews>
    <sheetView workbookViewId="0">
      <selection activeCell="F32" sqref="F32"/>
    </sheetView>
  </sheetViews>
  <sheetFormatPr defaultRowHeight="15" x14ac:dyDescent="0.25"/>
  <cols>
    <col min="1" max="1" width="13.7109375" bestFit="1" customWidth="1"/>
    <col min="2" max="2" width="17" bestFit="1" customWidth="1"/>
    <col min="3" max="3" width="10.7109375" customWidth="1"/>
    <col min="4" max="4" width="9.28515625" customWidth="1"/>
    <col min="5" max="5" width="12" customWidth="1"/>
    <col min="6" max="6" width="10.140625" customWidth="1"/>
    <col min="7" max="7" width="8.7109375" customWidth="1"/>
    <col min="8" max="8" width="9" customWidth="1"/>
    <col min="9" max="9" width="11.5703125" bestFit="1" customWidth="1"/>
    <col min="10" max="10" width="11.28515625" customWidth="1"/>
    <col min="11" max="11" width="10.85546875" customWidth="1"/>
    <col min="12" max="12" width="11.140625" customWidth="1"/>
  </cols>
  <sheetData>
    <row r="1" spans="1:103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</row>
    <row r="2" spans="1:103" x14ac:dyDescent="0.25">
      <c r="A2" t="s">
        <v>1</v>
      </c>
      <c r="B2" t="s">
        <v>1</v>
      </c>
      <c r="C2" s="6" t="s">
        <v>29</v>
      </c>
      <c r="D2" s="6"/>
      <c r="E2" s="6" t="s">
        <v>30</v>
      </c>
      <c r="F2" s="6"/>
      <c r="G2" s="6" t="s">
        <v>31</v>
      </c>
      <c r="H2" s="6"/>
      <c r="I2" s="6" t="s">
        <v>32</v>
      </c>
      <c r="J2" t="s">
        <v>1</v>
      </c>
    </row>
    <row r="3" spans="1:103" x14ac:dyDescent="0.25">
      <c r="A3" t="s">
        <v>3</v>
      </c>
      <c r="B3" t="s">
        <v>4</v>
      </c>
      <c r="C3" t="s">
        <v>23</v>
      </c>
      <c r="D3" t="s">
        <v>24</v>
      </c>
      <c r="E3" t="s">
        <v>23</v>
      </c>
      <c r="F3" t="s">
        <v>24</v>
      </c>
      <c r="G3" t="s">
        <v>23</v>
      </c>
      <c r="H3" t="s">
        <v>24</v>
      </c>
      <c r="I3" t="s">
        <v>23</v>
      </c>
      <c r="J3" t="s">
        <v>24</v>
      </c>
      <c r="K3" t="s">
        <v>33</v>
      </c>
      <c r="L3" t="s">
        <v>34</v>
      </c>
    </row>
    <row r="4" spans="1:103" x14ac:dyDescent="0.25">
      <c r="A4" t="s">
        <v>6</v>
      </c>
      <c r="B4" s="1">
        <v>1789</v>
      </c>
      <c r="C4">
        <v>546</v>
      </c>
      <c r="D4" s="8">
        <f t="shared" ref="D4:D19" si="0">C4/($C4+$E4+$G4+$I4)</f>
        <v>0.31597222222222221</v>
      </c>
      <c r="E4">
        <v>523</v>
      </c>
      <c r="F4" s="8">
        <f t="shared" ref="F4:F19" si="1">E4/($C4+$E4+$G4+$I4)</f>
        <v>0.30266203703703703</v>
      </c>
      <c r="G4">
        <v>327</v>
      </c>
      <c r="H4" s="8">
        <f t="shared" ref="H4:H19" si="2">G4/($C4+$E4+$G4+$I4)</f>
        <v>0.1892361111111111</v>
      </c>
      <c r="I4">
        <v>332</v>
      </c>
      <c r="J4" s="8">
        <f t="shared" ref="J4:J19" si="3">I4/($C4+$E4+$G4+$I4)</f>
        <v>0.19212962962962962</v>
      </c>
      <c r="K4" s="3" t="s">
        <v>35</v>
      </c>
      <c r="L4" s="3" t="s">
        <v>36</v>
      </c>
    </row>
    <row r="5" spans="1:103" x14ac:dyDescent="0.25">
      <c r="A5" t="s">
        <v>7</v>
      </c>
      <c r="B5" s="1">
        <v>1476</v>
      </c>
      <c r="C5">
        <v>280</v>
      </c>
      <c r="D5" s="8">
        <f t="shared" si="0"/>
        <v>0.24390243902439024</v>
      </c>
      <c r="E5">
        <v>269</v>
      </c>
      <c r="F5" s="8">
        <f t="shared" si="1"/>
        <v>0.23432055749128919</v>
      </c>
      <c r="G5">
        <v>300</v>
      </c>
      <c r="H5" s="8">
        <f t="shared" si="2"/>
        <v>0.26132404181184671</v>
      </c>
      <c r="I5">
        <v>299</v>
      </c>
      <c r="J5" s="8">
        <f t="shared" si="3"/>
        <v>0.26045296167247389</v>
      </c>
      <c r="K5" s="4" t="s">
        <v>37</v>
      </c>
      <c r="L5" s="4" t="s">
        <v>38</v>
      </c>
    </row>
    <row r="6" spans="1:103" x14ac:dyDescent="0.25">
      <c r="A6" t="s">
        <v>8</v>
      </c>
      <c r="B6" s="1">
        <v>1350</v>
      </c>
      <c r="C6">
        <v>234</v>
      </c>
      <c r="D6" s="8">
        <f t="shared" si="0"/>
        <v>0.21005385996409337</v>
      </c>
      <c r="E6">
        <v>227</v>
      </c>
      <c r="F6" s="8">
        <f t="shared" si="1"/>
        <v>0.20377019748653502</v>
      </c>
      <c r="G6">
        <v>323</v>
      </c>
      <c r="H6" s="8">
        <f t="shared" si="2"/>
        <v>0.28994614003590663</v>
      </c>
      <c r="I6">
        <v>330</v>
      </c>
      <c r="J6" s="8">
        <f t="shared" si="3"/>
        <v>0.29622980251346498</v>
      </c>
      <c r="K6" s="4" t="s">
        <v>38</v>
      </c>
      <c r="L6" s="4" t="s">
        <v>37</v>
      </c>
    </row>
    <row r="7" spans="1:103" x14ac:dyDescent="0.25">
      <c r="A7" t="s">
        <v>9</v>
      </c>
      <c r="B7" s="1">
        <v>1077</v>
      </c>
      <c r="C7">
        <v>294</v>
      </c>
      <c r="D7" s="8">
        <f t="shared" si="0"/>
        <v>0.27298050139275765</v>
      </c>
      <c r="E7">
        <v>275</v>
      </c>
      <c r="F7" s="8">
        <f t="shared" si="1"/>
        <v>0.255338904363974</v>
      </c>
      <c r="G7">
        <v>255</v>
      </c>
      <c r="H7" s="8">
        <f t="shared" si="2"/>
        <v>0.23676880222841226</v>
      </c>
      <c r="I7">
        <v>253</v>
      </c>
      <c r="J7" s="8">
        <f t="shared" si="3"/>
        <v>0.23491179201485607</v>
      </c>
      <c r="K7" s="3" t="s">
        <v>35</v>
      </c>
      <c r="L7" s="3" t="s">
        <v>36</v>
      </c>
    </row>
    <row r="8" spans="1:103" x14ac:dyDescent="0.25">
      <c r="A8" t="s">
        <v>10</v>
      </c>
      <c r="B8" s="1">
        <v>1504</v>
      </c>
      <c r="C8">
        <v>486</v>
      </c>
      <c r="D8" s="8">
        <f t="shared" si="0"/>
        <v>0.30857142857142855</v>
      </c>
      <c r="E8">
        <v>471</v>
      </c>
      <c r="F8" s="8">
        <f t="shared" si="1"/>
        <v>0.29904761904761906</v>
      </c>
      <c r="G8">
        <v>313</v>
      </c>
      <c r="H8" s="8">
        <f t="shared" si="2"/>
        <v>0.19873015873015873</v>
      </c>
      <c r="I8">
        <v>305</v>
      </c>
      <c r="J8" s="8">
        <f t="shared" si="3"/>
        <v>0.19365079365079366</v>
      </c>
      <c r="K8" s="3" t="s">
        <v>35</v>
      </c>
      <c r="L8" s="3" t="s">
        <v>36</v>
      </c>
    </row>
    <row r="9" spans="1:103" x14ac:dyDescent="0.25">
      <c r="A9" t="s">
        <v>11</v>
      </c>
      <c r="B9" s="1">
        <v>822</v>
      </c>
      <c r="C9">
        <v>238</v>
      </c>
      <c r="D9" s="8">
        <f t="shared" si="0"/>
        <v>0.27168949771689499</v>
      </c>
      <c r="E9">
        <v>229</v>
      </c>
      <c r="F9" s="8">
        <f t="shared" si="1"/>
        <v>0.26141552511415528</v>
      </c>
      <c r="G9">
        <v>205</v>
      </c>
      <c r="H9" s="8">
        <f t="shared" si="2"/>
        <v>0.23401826484018265</v>
      </c>
      <c r="I9">
        <v>204</v>
      </c>
      <c r="J9" s="8">
        <f t="shared" si="3"/>
        <v>0.23287671232876711</v>
      </c>
      <c r="K9" s="3" t="s">
        <v>35</v>
      </c>
      <c r="L9" s="3" t="s">
        <v>36</v>
      </c>
    </row>
    <row r="10" spans="1:103" x14ac:dyDescent="0.25">
      <c r="A10" t="s">
        <v>12</v>
      </c>
      <c r="B10" s="1">
        <v>1042</v>
      </c>
      <c r="C10">
        <v>277</v>
      </c>
      <c r="D10" s="8">
        <f t="shared" si="0"/>
        <v>0.28704663212435233</v>
      </c>
      <c r="E10">
        <v>274</v>
      </c>
      <c r="F10" s="8">
        <f t="shared" si="1"/>
        <v>0.28393782383419691</v>
      </c>
      <c r="G10">
        <v>207</v>
      </c>
      <c r="H10" s="8">
        <f t="shared" si="2"/>
        <v>0.21450777202072538</v>
      </c>
      <c r="I10">
        <v>207</v>
      </c>
      <c r="J10" s="8">
        <f t="shared" si="3"/>
        <v>0.21450777202072538</v>
      </c>
      <c r="K10" s="3" t="s">
        <v>35</v>
      </c>
      <c r="L10" s="3" t="s">
        <v>36</v>
      </c>
    </row>
    <row r="11" spans="1:103" x14ac:dyDescent="0.25">
      <c r="A11" t="s">
        <v>13</v>
      </c>
      <c r="B11" s="1">
        <v>556</v>
      </c>
      <c r="C11">
        <v>156</v>
      </c>
      <c r="D11" s="8">
        <f t="shared" si="0"/>
        <v>0.29827915869980881</v>
      </c>
      <c r="E11">
        <v>149</v>
      </c>
      <c r="F11" s="8">
        <f t="shared" si="1"/>
        <v>0.28489483747609945</v>
      </c>
      <c r="G11">
        <v>109</v>
      </c>
      <c r="H11" s="8">
        <f t="shared" si="2"/>
        <v>0.2084130019120459</v>
      </c>
      <c r="I11">
        <v>109</v>
      </c>
      <c r="J11" s="8">
        <f t="shared" si="3"/>
        <v>0.2084130019120459</v>
      </c>
      <c r="K11" s="3" t="s">
        <v>35</v>
      </c>
      <c r="L11" s="3" t="s">
        <v>36</v>
      </c>
    </row>
    <row r="12" spans="1:103" x14ac:dyDescent="0.25">
      <c r="A12" t="s">
        <v>14</v>
      </c>
      <c r="B12" s="1">
        <v>1422</v>
      </c>
      <c r="C12">
        <v>271</v>
      </c>
      <c r="D12" s="8">
        <f t="shared" si="0"/>
        <v>0.23463203463203464</v>
      </c>
      <c r="E12">
        <v>264</v>
      </c>
      <c r="F12" s="8">
        <f t="shared" si="1"/>
        <v>0.22857142857142856</v>
      </c>
      <c r="G12">
        <v>312</v>
      </c>
      <c r="H12" s="8">
        <f t="shared" si="2"/>
        <v>0.27012987012987011</v>
      </c>
      <c r="I12">
        <v>308</v>
      </c>
      <c r="J12" s="8">
        <f t="shared" si="3"/>
        <v>0.26666666666666666</v>
      </c>
      <c r="K12" s="4" t="s">
        <v>37</v>
      </c>
      <c r="L12" s="4" t="s">
        <v>38</v>
      </c>
    </row>
    <row r="13" spans="1:103" x14ac:dyDescent="0.25">
      <c r="A13" t="s">
        <v>15</v>
      </c>
      <c r="B13" s="1">
        <v>1015</v>
      </c>
      <c r="C13">
        <v>248</v>
      </c>
      <c r="D13" s="8">
        <f t="shared" si="0"/>
        <v>0.29629629629629628</v>
      </c>
      <c r="E13">
        <v>243</v>
      </c>
      <c r="F13" s="8">
        <f t="shared" si="1"/>
        <v>0.29032258064516131</v>
      </c>
      <c r="G13">
        <v>169</v>
      </c>
      <c r="H13" s="8">
        <f t="shared" si="2"/>
        <v>0.2019115890083632</v>
      </c>
      <c r="I13">
        <v>177</v>
      </c>
      <c r="J13" s="8">
        <f t="shared" si="3"/>
        <v>0.21146953405017921</v>
      </c>
      <c r="K13" s="3" t="s">
        <v>35</v>
      </c>
      <c r="L13" s="3" t="s">
        <v>36</v>
      </c>
    </row>
    <row r="14" spans="1:103" x14ac:dyDescent="0.25">
      <c r="A14" t="s">
        <v>16</v>
      </c>
      <c r="B14" s="1">
        <v>547</v>
      </c>
      <c r="C14">
        <v>156</v>
      </c>
      <c r="D14" s="8">
        <f t="shared" si="0"/>
        <v>0.24920127795527156</v>
      </c>
      <c r="E14">
        <v>149</v>
      </c>
      <c r="F14" s="8">
        <f t="shared" si="1"/>
        <v>0.23801916932907349</v>
      </c>
      <c r="G14">
        <v>158</v>
      </c>
      <c r="H14" s="8">
        <f t="shared" si="2"/>
        <v>0.25239616613418531</v>
      </c>
      <c r="I14">
        <v>163</v>
      </c>
      <c r="J14" s="8">
        <f t="shared" si="3"/>
        <v>0.26038338658146964</v>
      </c>
      <c r="K14" s="4" t="s">
        <v>38</v>
      </c>
      <c r="L14" s="4" t="s">
        <v>37</v>
      </c>
    </row>
    <row r="15" spans="1:103" x14ac:dyDescent="0.25">
      <c r="A15" t="s">
        <v>17</v>
      </c>
      <c r="B15" s="1">
        <v>585</v>
      </c>
      <c r="C15">
        <v>246</v>
      </c>
      <c r="D15" s="8">
        <f t="shared" si="0"/>
        <v>0.25204918032786883</v>
      </c>
      <c r="E15">
        <v>240</v>
      </c>
      <c r="F15" s="8">
        <f t="shared" si="1"/>
        <v>0.24590163934426229</v>
      </c>
      <c r="G15">
        <v>244</v>
      </c>
      <c r="H15" s="8">
        <f t="shared" si="2"/>
        <v>0.25</v>
      </c>
      <c r="I15">
        <v>246</v>
      </c>
      <c r="J15" s="8">
        <f t="shared" si="3"/>
        <v>0.25204918032786883</v>
      </c>
      <c r="K15" s="3" t="s">
        <v>35</v>
      </c>
      <c r="L15" s="4" t="s">
        <v>38</v>
      </c>
    </row>
    <row r="16" spans="1:103" x14ac:dyDescent="0.25">
      <c r="A16" t="s">
        <v>18</v>
      </c>
      <c r="B16" s="1">
        <v>923</v>
      </c>
      <c r="C16">
        <v>188</v>
      </c>
      <c r="D16" s="8">
        <f t="shared" si="0"/>
        <v>0.25859697386519948</v>
      </c>
      <c r="E16">
        <v>180</v>
      </c>
      <c r="F16" s="8">
        <f t="shared" si="1"/>
        <v>0.24759284731774414</v>
      </c>
      <c r="G16">
        <v>179</v>
      </c>
      <c r="H16" s="8">
        <f t="shared" si="2"/>
        <v>0.24621733149931224</v>
      </c>
      <c r="I16">
        <v>180</v>
      </c>
      <c r="J16" s="8">
        <f t="shared" si="3"/>
        <v>0.24759284731774414</v>
      </c>
      <c r="K16" s="3" t="s">
        <v>35</v>
      </c>
      <c r="L16" s="3" t="s">
        <v>36</v>
      </c>
    </row>
    <row r="17" spans="1:12" x14ac:dyDescent="0.25">
      <c r="A17" t="s">
        <v>19</v>
      </c>
      <c r="B17" s="1">
        <v>794</v>
      </c>
      <c r="C17">
        <v>158</v>
      </c>
      <c r="D17" s="8">
        <f t="shared" si="0"/>
        <v>0.26554621848739496</v>
      </c>
      <c r="E17">
        <v>159</v>
      </c>
      <c r="F17" s="8">
        <f t="shared" si="1"/>
        <v>0.26722689075630252</v>
      </c>
      <c r="G17">
        <v>141</v>
      </c>
      <c r="H17" s="8">
        <f t="shared" si="2"/>
        <v>0.23697478991596638</v>
      </c>
      <c r="I17">
        <v>137</v>
      </c>
      <c r="J17" s="8">
        <f t="shared" si="3"/>
        <v>0.23025210084033612</v>
      </c>
      <c r="K17" s="3" t="s">
        <v>36</v>
      </c>
      <c r="L17" s="3" t="s">
        <v>35</v>
      </c>
    </row>
    <row r="18" spans="1:12" x14ac:dyDescent="0.25">
      <c r="A18" t="s">
        <v>20</v>
      </c>
      <c r="B18" s="1">
        <v>853</v>
      </c>
      <c r="C18">
        <v>221</v>
      </c>
      <c r="D18" s="8">
        <f t="shared" si="0"/>
        <v>0.27590511860174782</v>
      </c>
      <c r="E18">
        <v>215</v>
      </c>
      <c r="F18" s="8">
        <f t="shared" si="1"/>
        <v>0.26841448189762795</v>
      </c>
      <c r="G18">
        <v>184</v>
      </c>
      <c r="H18" s="8">
        <f t="shared" si="2"/>
        <v>0.22971285892634208</v>
      </c>
      <c r="I18">
        <v>181</v>
      </c>
      <c r="J18" s="8">
        <f t="shared" si="3"/>
        <v>0.22596754057428214</v>
      </c>
      <c r="K18" s="3" t="s">
        <v>35</v>
      </c>
      <c r="L18" s="3" t="s">
        <v>36</v>
      </c>
    </row>
    <row r="19" spans="1:12" x14ac:dyDescent="0.25">
      <c r="A19" t="s">
        <v>25</v>
      </c>
      <c r="B19">
        <f>SUM(B4:B18)</f>
        <v>15755</v>
      </c>
      <c r="C19">
        <f>SUM(C4:C18)</f>
        <v>3999</v>
      </c>
      <c r="D19" s="8">
        <f t="shared" si="0"/>
        <v>0.27161583916321402</v>
      </c>
      <c r="E19">
        <f>SUM(E4:E18)</f>
        <v>3867</v>
      </c>
      <c r="F19" s="8">
        <f t="shared" si="1"/>
        <v>0.26265027507980709</v>
      </c>
      <c r="G19">
        <f>SUM(G4:G18)</f>
        <v>3426</v>
      </c>
      <c r="H19" s="8">
        <f t="shared" si="2"/>
        <v>0.23269714052842491</v>
      </c>
      <c r="I19">
        <f>SUM(I4:I18)</f>
        <v>3431</v>
      </c>
      <c r="J19" s="8">
        <f t="shared" si="3"/>
        <v>0.23303674522855397</v>
      </c>
      <c r="K19" s="3" t="s">
        <v>35</v>
      </c>
      <c r="L19" s="3" t="s">
        <v>36</v>
      </c>
    </row>
  </sheetData>
  <mergeCells count="1">
    <mergeCell ref="A1:CY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665A-920F-4824-BD46-A066C57F74D6}">
  <dimension ref="A1:E19"/>
  <sheetViews>
    <sheetView workbookViewId="0">
      <selection sqref="A1:E19"/>
    </sheetView>
  </sheetViews>
  <sheetFormatPr defaultRowHeight="15" x14ac:dyDescent="0.25"/>
  <cols>
    <col min="1" max="1" width="13.7109375" bestFit="1" customWidth="1"/>
    <col min="2" max="2" width="17" bestFit="1" customWidth="1"/>
    <col min="3" max="3" width="12" bestFit="1" customWidth="1"/>
    <col min="4" max="4" width="17.28515625" bestFit="1" customWidth="1"/>
    <col min="5" max="5" width="11" bestFit="1" customWidth="1"/>
  </cols>
  <sheetData>
    <row r="1" spans="1:5" x14ac:dyDescent="0.25">
      <c r="A1" t="s">
        <v>42</v>
      </c>
    </row>
    <row r="2" spans="1:5" x14ac:dyDescent="0.25">
      <c r="A2" t="s">
        <v>1</v>
      </c>
      <c r="B2" t="s">
        <v>1</v>
      </c>
      <c r="C2" t="s">
        <v>39</v>
      </c>
      <c r="D2" t="s">
        <v>40</v>
      </c>
      <c r="E2" t="s">
        <v>2</v>
      </c>
    </row>
    <row r="3" spans="1:5" x14ac:dyDescent="0.25">
      <c r="A3" t="s">
        <v>3</v>
      </c>
      <c r="B3" t="s">
        <v>4</v>
      </c>
      <c r="C3" t="s">
        <v>5</v>
      </c>
      <c r="D3" t="s">
        <v>5</v>
      </c>
      <c r="E3" t="s">
        <v>5</v>
      </c>
    </row>
    <row r="4" spans="1:5" x14ac:dyDescent="0.25">
      <c r="A4" t="s">
        <v>6</v>
      </c>
      <c r="B4" s="1">
        <v>1789</v>
      </c>
      <c r="C4" s="1">
        <v>516</v>
      </c>
      <c r="D4" s="1">
        <v>484</v>
      </c>
      <c r="E4" s="1">
        <v>9</v>
      </c>
    </row>
    <row r="5" spans="1:5" x14ac:dyDescent="0.25">
      <c r="A5" t="s">
        <v>7</v>
      </c>
      <c r="B5" s="1">
        <v>1476</v>
      </c>
      <c r="C5" s="1">
        <v>347</v>
      </c>
      <c r="D5" s="1">
        <v>311</v>
      </c>
      <c r="E5" s="1">
        <v>5</v>
      </c>
    </row>
    <row r="6" spans="1:5" x14ac:dyDescent="0.25">
      <c r="A6" t="s">
        <v>8</v>
      </c>
      <c r="B6" s="1">
        <v>1350</v>
      </c>
      <c r="C6" s="1">
        <v>336</v>
      </c>
      <c r="D6" s="1">
        <v>323</v>
      </c>
      <c r="E6" s="1">
        <v>2</v>
      </c>
    </row>
    <row r="7" spans="1:5" x14ac:dyDescent="0.25">
      <c r="A7" t="s">
        <v>9</v>
      </c>
      <c r="B7" s="1">
        <v>1077</v>
      </c>
      <c r="C7" s="1">
        <v>370</v>
      </c>
      <c r="D7" s="1">
        <v>334</v>
      </c>
      <c r="E7" s="1">
        <v>9</v>
      </c>
    </row>
    <row r="8" spans="1:5" x14ac:dyDescent="0.25">
      <c r="A8" t="s">
        <v>10</v>
      </c>
      <c r="B8" s="1">
        <v>1504</v>
      </c>
      <c r="C8" s="1">
        <v>504</v>
      </c>
      <c r="D8" s="1">
        <v>446</v>
      </c>
      <c r="E8" s="1">
        <v>15</v>
      </c>
    </row>
    <row r="9" spans="1:5" x14ac:dyDescent="0.25">
      <c r="A9" t="s">
        <v>11</v>
      </c>
      <c r="B9" s="1">
        <v>822</v>
      </c>
      <c r="C9" s="1">
        <v>282</v>
      </c>
      <c r="D9" s="1">
        <v>272</v>
      </c>
      <c r="E9" s="1">
        <v>1</v>
      </c>
    </row>
    <row r="10" spans="1:5" x14ac:dyDescent="0.25">
      <c r="A10" t="s">
        <v>12</v>
      </c>
      <c r="B10" s="1">
        <v>1042</v>
      </c>
      <c r="C10" s="1">
        <v>302</v>
      </c>
      <c r="D10" s="1">
        <v>294</v>
      </c>
      <c r="E10" s="1">
        <v>4</v>
      </c>
    </row>
    <row r="11" spans="1:5" x14ac:dyDescent="0.25">
      <c r="A11" t="s">
        <v>13</v>
      </c>
      <c r="B11" s="1">
        <v>556</v>
      </c>
      <c r="C11" s="1">
        <v>149</v>
      </c>
      <c r="D11" s="1">
        <v>145</v>
      </c>
      <c r="E11" s="1">
        <v>1</v>
      </c>
    </row>
    <row r="12" spans="1:5" x14ac:dyDescent="0.25">
      <c r="A12" t="s">
        <v>14</v>
      </c>
      <c r="B12" s="1">
        <v>1422</v>
      </c>
      <c r="C12" s="1">
        <v>372</v>
      </c>
      <c r="D12" s="1">
        <v>357</v>
      </c>
      <c r="E12" s="1">
        <v>3</v>
      </c>
    </row>
    <row r="13" spans="1:5" x14ac:dyDescent="0.25">
      <c r="A13" t="s">
        <v>15</v>
      </c>
      <c r="B13" s="1">
        <v>1015</v>
      </c>
      <c r="C13" s="1">
        <v>248</v>
      </c>
      <c r="D13" s="1">
        <v>232</v>
      </c>
      <c r="E13" s="1">
        <v>5</v>
      </c>
    </row>
    <row r="14" spans="1:5" x14ac:dyDescent="0.25">
      <c r="A14" t="s">
        <v>16</v>
      </c>
      <c r="B14" s="1">
        <v>547</v>
      </c>
      <c r="C14" s="1">
        <v>175</v>
      </c>
      <c r="D14" s="1">
        <v>163</v>
      </c>
      <c r="E14" s="1">
        <v>0</v>
      </c>
    </row>
    <row r="15" spans="1:5" x14ac:dyDescent="0.25">
      <c r="A15" t="s">
        <v>17</v>
      </c>
      <c r="B15" s="1">
        <v>585</v>
      </c>
      <c r="C15" s="1">
        <v>262</v>
      </c>
      <c r="D15" s="1">
        <v>264</v>
      </c>
      <c r="E15" s="1">
        <v>0</v>
      </c>
    </row>
    <row r="16" spans="1:5" x14ac:dyDescent="0.25">
      <c r="A16" t="s">
        <v>18</v>
      </c>
      <c r="B16" s="1">
        <v>923</v>
      </c>
      <c r="C16" s="1">
        <v>230</v>
      </c>
      <c r="D16" s="1">
        <v>216</v>
      </c>
      <c r="E16" s="1">
        <v>6</v>
      </c>
    </row>
    <row r="17" spans="1:5" x14ac:dyDescent="0.25">
      <c r="A17" t="s">
        <v>19</v>
      </c>
      <c r="B17" s="1">
        <v>794</v>
      </c>
      <c r="C17" s="1">
        <v>192</v>
      </c>
      <c r="D17" s="1">
        <v>179</v>
      </c>
      <c r="E17" s="1">
        <v>0</v>
      </c>
    </row>
    <row r="18" spans="1:5" x14ac:dyDescent="0.25">
      <c r="A18" t="s">
        <v>20</v>
      </c>
      <c r="B18" s="1">
        <v>853</v>
      </c>
      <c r="C18" s="1">
        <v>233</v>
      </c>
      <c r="D18" s="1">
        <v>217</v>
      </c>
      <c r="E18" s="1">
        <v>1</v>
      </c>
    </row>
    <row r="19" spans="1:5" x14ac:dyDescent="0.25">
      <c r="A19" t="s">
        <v>41</v>
      </c>
      <c r="B19" s="1">
        <v>15755</v>
      </c>
      <c r="C19" s="1">
        <v>4518</v>
      </c>
      <c r="D19" s="1">
        <v>4237</v>
      </c>
      <c r="E19" s="1">
        <v>61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DD117-0D73-47DC-99BE-E9644BF9EEF8}">
  <dimension ref="A1:CW19"/>
  <sheetViews>
    <sheetView workbookViewId="0">
      <selection activeCell="A2" sqref="A2:G19"/>
    </sheetView>
  </sheetViews>
  <sheetFormatPr defaultRowHeight="15" x14ac:dyDescent="0.25"/>
  <cols>
    <col min="1" max="1" width="13.7109375" bestFit="1" customWidth="1"/>
    <col min="2" max="2" width="17" bestFit="1" customWidth="1"/>
    <col min="3" max="3" width="12.140625" bestFit="1" customWidth="1"/>
    <col min="4" max="4" width="19" bestFit="1" customWidth="1"/>
    <col min="5" max="5" width="15.42578125" bestFit="1" customWidth="1"/>
    <col min="6" max="6" width="15.85546875" bestFit="1" customWidth="1"/>
    <col min="7" max="7" width="11" bestFit="1" customWidth="1"/>
  </cols>
  <sheetData>
    <row r="1" spans="1:101" x14ac:dyDescent="0.25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</row>
    <row r="2" spans="1:101" x14ac:dyDescent="0.25">
      <c r="A2" t="s">
        <v>1</v>
      </c>
      <c r="B2" t="s">
        <v>1</v>
      </c>
      <c r="C2" t="s">
        <v>44</v>
      </c>
      <c r="D2" t="s">
        <v>45</v>
      </c>
      <c r="E2" t="s">
        <v>46</v>
      </c>
      <c r="F2" t="s">
        <v>47</v>
      </c>
      <c r="G2" t="s">
        <v>2</v>
      </c>
      <c r="H2" t="s">
        <v>1</v>
      </c>
    </row>
    <row r="3" spans="1:101" x14ac:dyDescent="0.25">
      <c r="A3" t="s">
        <v>3</v>
      </c>
      <c r="B3" t="s">
        <v>4</v>
      </c>
      <c r="C3" t="s">
        <v>5</v>
      </c>
      <c r="D3" t="s">
        <v>5</v>
      </c>
      <c r="E3" t="s">
        <v>5</v>
      </c>
      <c r="F3" t="s">
        <v>5</v>
      </c>
      <c r="G3" t="s">
        <v>5</v>
      </c>
    </row>
    <row r="4" spans="1:101" x14ac:dyDescent="0.25">
      <c r="A4" t="s">
        <v>6</v>
      </c>
      <c r="B4" s="1">
        <v>1789</v>
      </c>
      <c r="C4" s="1">
        <v>453</v>
      </c>
      <c r="D4" s="1">
        <v>453</v>
      </c>
      <c r="E4" s="1">
        <v>237</v>
      </c>
      <c r="F4" s="1">
        <v>408</v>
      </c>
      <c r="G4" s="1">
        <v>16</v>
      </c>
    </row>
    <row r="5" spans="1:101" x14ac:dyDescent="0.25">
      <c r="A5" t="s">
        <v>7</v>
      </c>
      <c r="B5" s="1">
        <v>1476</v>
      </c>
      <c r="C5" s="1">
        <v>319</v>
      </c>
      <c r="D5" s="1">
        <v>289</v>
      </c>
      <c r="E5" s="1">
        <v>159</v>
      </c>
      <c r="F5" s="1">
        <v>250</v>
      </c>
      <c r="G5" s="1">
        <v>6</v>
      </c>
    </row>
    <row r="6" spans="1:101" x14ac:dyDescent="0.25">
      <c r="A6" t="s">
        <v>8</v>
      </c>
      <c r="B6" s="1">
        <v>1350</v>
      </c>
      <c r="C6" s="1">
        <v>302</v>
      </c>
      <c r="D6" s="1">
        <v>308</v>
      </c>
      <c r="E6" s="1">
        <v>159</v>
      </c>
      <c r="F6" s="1">
        <v>232</v>
      </c>
      <c r="G6" s="1">
        <v>2</v>
      </c>
    </row>
    <row r="7" spans="1:101" x14ac:dyDescent="0.25">
      <c r="A7" t="s">
        <v>9</v>
      </c>
      <c r="B7" s="1">
        <v>1077</v>
      </c>
      <c r="C7" s="1">
        <v>304</v>
      </c>
      <c r="D7" s="1">
        <v>309</v>
      </c>
      <c r="E7" s="1">
        <v>166</v>
      </c>
      <c r="F7" s="1">
        <v>275</v>
      </c>
      <c r="G7" s="1">
        <v>19</v>
      </c>
    </row>
    <row r="8" spans="1:101" x14ac:dyDescent="0.25">
      <c r="A8" t="s">
        <v>10</v>
      </c>
      <c r="B8" s="1">
        <v>1504</v>
      </c>
      <c r="C8" s="1">
        <v>428</v>
      </c>
      <c r="D8" s="1">
        <v>415</v>
      </c>
      <c r="E8" s="1">
        <v>226</v>
      </c>
      <c r="F8" s="1">
        <v>365</v>
      </c>
      <c r="G8" s="1">
        <v>44</v>
      </c>
    </row>
    <row r="9" spans="1:101" x14ac:dyDescent="0.25">
      <c r="A9" t="s">
        <v>11</v>
      </c>
      <c r="B9" s="1">
        <v>822</v>
      </c>
      <c r="C9" s="1">
        <v>226</v>
      </c>
      <c r="D9" s="1">
        <v>244</v>
      </c>
      <c r="E9" s="1">
        <v>114</v>
      </c>
      <c r="F9" s="1">
        <v>246</v>
      </c>
      <c r="G9" s="1">
        <v>18</v>
      </c>
    </row>
    <row r="10" spans="1:101" x14ac:dyDescent="0.25">
      <c r="A10" t="s">
        <v>12</v>
      </c>
      <c r="B10" s="1">
        <v>1042</v>
      </c>
      <c r="C10" s="1">
        <v>285</v>
      </c>
      <c r="D10" s="1">
        <v>266</v>
      </c>
      <c r="E10" s="1">
        <v>127</v>
      </c>
      <c r="F10" s="1">
        <v>266</v>
      </c>
      <c r="G10" s="1">
        <v>5</v>
      </c>
    </row>
    <row r="11" spans="1:101" x14ac:dyDescent="0.25">
      <c r="A11" t="s">
        <v>13</v>
      </c>
      <c r="B11" s="1">
        <v>556</v>
      </c>
      <c r="C11" s="1">
        <v>139</v>
      </c>
      <c r="D11" s="1">
        <v>136</v>
      </c>
      <c r="E11" s="1">
        <v>69</v>
      </c>
      <c r="F11" s="1">
        <v>114</v>
      </c>
      <c r="G11" s="1">
        <v>5</v>
      </c>
    </row>
    <row r="12" spans="1:101" x14ac:dyDescent="0.25">
      <c r="A12" t="s">
        <v>14</v>
      </c>
      <c r="B12" s="1">
        <v>1422</v>
      </c>
      <c r="C12" s="1">
        <v>302</v>
      </c>
      <c r="D12" s="1">
        <v>332</v>
      </c>
      <c r="E12" s="1">
        <v>170</v>
      </c>
      <c r="F12" s="1">
        <v>270</v>
      </c>
      <c r="G12" s="1">
        <v>8</v>
      </c>
    </row>
    <row r="13" spans="1:101" x14ac:dyDescent="0.25">
      <c r="A13" t="s">
        <v>15</v>
      </c>
      <c r="B13" s="1">
        <v>1015</v>
      </c>
      <c r="C13" s="1">
        <v>213</v>
      </c>
      <c r="D13" s="1">
        <v>208</v>
      </c>
      <c r="E13" s="1">
        <v>126</v>
      </c>
      <c r="F13" s="1">
        <v>179</v>
      </c>
      <c r="G13" s="1">
        <v>6</v>
      </c>
    </row>
    <row r="14" spans="1:101" x14ac:dyDescent="0.25">
      <c r="A14" t="s">
        <v>16</v>
      </c>
      <c r="B14" s="1">
        <v>547</v>
      </c>
      <c r="C14" s="1">
        <v>154</v>
      </c>
      <c r="D14" s="1">
        <v>160</v>
      </c>
      <c r="E14" s="1">
        <v>74</v>
      </c>
      <c r="F14" s="1">
        <v>134</v>
      </c>
      <c r="G14" s="1">
        <v>0</v>
      </c>
    </row>
    <row r="15" spans="1:101" x14ac:dyDescent="0.25">
      <c r="A15" t="s">
        <v>17</v>
      </c>
      <c r="B15" s="1">
        <v>585</v>
      </c>
      <c r="C15" s="1">
        <v>237</v>
      </c>
      <c r="D15" s="1">
        <v>239</v>
      </c>
      <c r="E15" s="1">
        <v>118</v>
      </c>
      <c r="F15" s="1">
        <v>171</v>
      </c>
      <c r="G15" s="1">
        <v>0</v>
      </c>
    </row>
    <row r="16" spans="1:101" x14ac:dyDescent="0.25">
      <c r="A16" t="s">
        <v>18</v>
      </c>
      <c r="B16" s="1">
        <v>923</v>
      </c>
      <c r="C16" s="1">
        <v>189</v>
      </c>
      <c r="D16" s="1">
        <v>219</v>
      </c>
      <c r="E16" s="1">
        <v>104</v>
      </c>
      <c r="F16" s="1">
        <v>176</v>
      </c>
      <c r="G16" s="1">
        <v>6</v>
      </c>
    </row>
    <row r="17" spans="1:7" x14ac:dyDescent="0.25">
      <c r="A17" t="s">
        <v>19</v>
      </c>
      <c r="B17" s="1">
        <v>794</v>
      </c>
      <c r="C17" s="1">
        <v>164</v>
      </c>
      <c r="D17" s="1">
        <v>161</v>
      </c>
      <c r="E17" s="1">
        <v>79</v>
      </c>
      <c r="F17" s="1">
        <v>142</v>
      </c>
      <c r="G17" s="1">
        <v>3</v>
      </c>
    </row>
    <row r="18" spans="1:7" x14ac:dyDescent="0.25">
      <c r="A18" t="s">
        <v>20</v>
      </c>
      <c r="B18" s="1">
        <v>853</v>
      </c>
      <c r="C18" s="1">
        <v>214</v>
      </c>
      <c r="D18" s="1">
        <v>217</v>
      </c>
      <c r="E18" s="1">
        <v>92</v>
      </c>
      <c r="F18" s="1">
        <v>166</v>
      </c>
      <c r="G18" s="1">
        <v>3</v>
      </c>
    </row>
    <row r="19" spans="1:7" x14ac:dyDescent="0.25">
      <c r="A19" t="s">
        <v>41</v>
      </c>
      <c r="B19" s="1">
        <v>15755</v>
      </c>
      <c r="C19" s="1">
        <v>3929</v>
      </c>
      <c r="D19" s="1">
        <v>3956</v>
      </c>
      <c r="E19" s="1">
        <v>2020</v>
      </c>
      <c r="F19" s="1">
        <v>3394</v>
      </c>
      <c r="G19" s="1">
        <v>141</v>
      </c>
    </row>
  </sheetData>
  <mergeCells count="1">
    <mergeCell ref="A1:CW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F39C6-5379-43E4-B1A7-4B73649AB9F3}">
  <dimension ref="A1:G13"/>
  <sheetViews>
    <sheetView workbookViewId="0">
      <selection sqref="A1:F13"/>
    </sheetView>
  </sheetViews>
  <sheetFormatPr defaultRowHeight="15" x14ac:dyDescent="0.25"/>
  <cols>
    <col min="1" max="1" width="13.7109375" bestFit="1" customWidth="1"/>
    <col min="2" max="2" width="17" bestFit="1" customWidth="1"/>
    <col min="3" max="3" width="20.140625" bestFit="1" customWidth="1"/>
    <col min="4" max="4" width="11" bestFit="1" customWidth="1"/>
    <col min="5" max="5" width="11.140625" bestFit="1" customWidth="1"/>
    <col min="6" max="6" width="11" bestFit="1" customWidth="1"/>
  </cols>
  <sheetData>
    <row r="1" spans="1:7" x14ac:dyDescent="0.25">
      <c r="A1" t="s">
        <v>51</v>
      </c>
    </row>
    <row r="2" spans="1:7" x14ac:dyDescent="0.25">
      <c r="A2" t="s">
        <v>1</v>
      </c>
      <c r="B2" t="s">
        <v>1</v>
      </c>
      <c r="C2" s="10" t="s">
        <v>48</v>
      </c>
      <c r="D2" s="10" t="s">
        <v>49</v>
      </c>
      <c r="E2" t="s">
        <v>50</v>
      </c>
      <c r="F2" t="s">
        <v>2</v>
      </c>
      <c r="G2" t="s">
        <v>1</v>
      </c>
    </row>
    <row r="3" spans="1:7" x14ac:dyDescent="0.25">
      <c r="A3" t="s">
        <v>3</v>
      </c>
      <c r="B3" t="s">
        <v>4</v>
      </c>
      <c r="C3" t="s">
        <v>5</v>
      </c>
      <c r="D3" t="s">
        <v>5</v>
      </c>
      <c r="E3" t="s">
        <v>5</v>
      </c>
      <c r="F3" t="s">
        <v>5</v>
      </c>
    </row>
    <row r="4" spans="1:7" x14ac:dyDescent="0.25">
      <c r="A4" t="s">
        <v>6</v>
      </c>
      <c r="B4" s="1">
        <v>1789</v>
      </c>
      <c r="C4" s="9">
        <v>395</v>
      </c>
      <c r="D4" s="9">
        <v>371</v>
      </c>
      <c r="E4" s="1">
        <v>330</v>
      </c>
      <c r="F4" s="1">
        <v>3</v>
      </c>
    </row>
    <row r="5" spans="1:7" x14ac:dyDescent="0.25">
      <c r="A5" t="s">
        <v>7</v>
      </c>
      <c r="B5" s="1">
        <v>1476</v>
      </c>
      <c r="C5" s="9">
        <v>268</v>
      </c>
      <c r="D5" s="9">
        <v>245</v>
      </c>
      <c r="E5" s="1">
        <v>194</v>
      </c>
      <c r="F5" s="1">
        <v>5</v>
      </c>
    </row>
    <row r="6" spans="1:7" x14ac:dyDescent="0.25">
      <c r="A6" t="s">
        <v>12</v>
      </c>
      <c r="B6" s="1">
        <v>1042</v>
      </c>
      <c r="C6" s="1">
        <v>227</v>
      </c>
      <c r="D6" s="1">
        <v>263</v>
      </c>
      <c r="E6" s="1">
        <v>189</v>
      </c>
      <c r="F6" s="1">
        <v>6</v>
      </c>
    </row>
    <row r="7" spans="1:7" x14ac:dyDescent="0.25">
      <c r="A7" t="s">
        <v>14</v>
      </c>
      <c r="B7" s="1">
        <v>1422</v>
      </c>
      <c r="C7" s="1">
        <v>288</v>
      </c>
      <c r="D7" s="1">
        <v>264</v>
      </c>
      <c r="E7" s="1">
        <v>192</v>
      </c>
      <c r="F7" s="1">
        <v>2</v>
      </c>
    </row>
    <row r="8" spans="1:7" x14ac:dyDescent="0.25">
      <c r="A8" t="s">
        <v>15</v>
      </c>
      <c r="B8" s="1">
        <v>1015</v>
      </c>
      <c r="C8" s="1">
        <v>199</v>
      </c>
      <c r="D8" s="1">
        <v>182</v>
      </c>
      <c r="E8" s="1">
        <v>154</v>
      </c>
      <c r="F8" s="1">
        <v>6</v>
      </c>
    </row>
    <row r="9" spans="1:7" x14ac:dyDescent="0.25">
      <c r="A9" t="s">
        <v>16</v>
      </c>
      <c r="B9" s="1">
        <v>547</v>
      </c>
      <c r="C9" s="1">
        <v>141</v>
      </c>
      <c r="D9" s="1">
        <v>133</v>
      </c>
      <c r="E9" s="1">
        <v>94</v>
      </c>
      <c r="F9" s="1">
        <v>0</v>
      </c>
    </row>
    <row r="10" spans="1:7" x14ac:dyDescent="0.25">
      <c r="A10" t="s">
        <v>17</v>
      </c>
      <c r="B10" s="1">
        <v>585</v>
      </c>
      <c r="C10" s="1">
        <v>187</v>
      </c>
      <c r="D10" s="1">
        <v>193</v>
      </c>
      <c r="E10" s="1">
        <v>143</v>
      </c>
      <c r="F10" s="1">
        <v>0</v>
      </c>
    </row>
    <row r="11" spans="1:7" x14ac:dyDescent="0.25">
      <c r="A11" t="s">
        <v>18</v>
      </c>
      <c r="B11" s="1">
        <v>923</v>
      </c>
      <c r="C11" s="1">
        <v>180</v>
      </c>
      <c r="D11" s="1">
        <v>186</v>
      </c>
      <c r="E11" s="1">
        <v>140</v>
      </c>
      <c r="F11" s="1">
        <v>1</v>
      </c>
    </row>
    <row r="12" spans="1:7" x14ac:dyDescent="0.25">
      <c r="A12" t="s">
        <v>19</v>
      </c>
      <c r="B12" s="1">
        <v>794</v>
      </c>
      <c r="C12" s="1">
        <v>164</v>
      </c>
      <c r="D12" s="1">
        <v>136</v>
      </c>
      <c r="E12" s="1">
        <v>107</v>
      </c>
      <c r="F12" s="1">
        <v>0</v>
      </c>
    </row>
    <row r="13" spans="1:7" x14ac:dyDescent="0.25">
      <c r="A13" t="s">
        <v>41</v>
      </c>
      <c r="B13" s="1">
        <v>9593</v>
      </c>
      <c r="C13" s="1">
        <v>2049</v>
      </c>
      <c r="D13" s="1">
        <v>1973</v>
      </c>
      <c r="E13" s="1">
        <v>1543</v>
      </c>
      <c r="F13" s="1">
        <v>23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A92D-0453-4A24-B194-2048327333F7}">
  <dimension ref="A1:E10"/>
  <sheetViews>
    <sheetView workbookViewId="0">
      <selection sqref="A1:E10"/>
    </sheetView>
  </sheetViews>
  <sheetFormatPr defaultRowHeight="15" x14ac:dyDescent="0.25"/>
  <cols>
    <col min="1" max="1" width="46.28515625" bestFit="1" customWidth="1"/>
    <col min="2" max="2" width="17" bestFit="1" customWidth="1"/>
    <col min="3" max="3" width="17.42578125" bestFit="1" customWidth="1"/>
    <col min="4" max="4" width="12.5703125" bestFit="1" customWidth="1"/>
    <col min="5" max="5" width="11" bestFit="1" customWidth="1"/>
  </cols>
  <sheetData>
    <row r="1" spans="1:5" x14ac:dyDescent="0.25">
      <c r="A1" t="s">
        <v>54</v>
      </c>
    </row>
    <row r="2" spans="1:5" x14ac:dyDescent="0.25">
      <c r="A2" t="s">
        <v>1</v>
      </c>
      <c r="B2" t="s">
        <v>1</v>
      </c>
      <c r="C2" t="s">
        <v>52</v>
      </c>
      <c r="D2" t="s">
        <v>53</v>
      </c>
      <c r="E2" t="s">
        <v>2</v>
      </c>
    </row>
    <row r="3" spans="1:5" x14ac:dyDescent="0.25">
      <c r="A3" t="s">
        <v>3</v>
      </c>
      <c r="B3" t="s">
        <v>4</v>
      </c>
      <c r="C3" t="s">
        <v>5</v>
      </c>
      <c r="D3" t="s">
        <v>5</v>
      </c>
      <c r="E3" t="s">
        <v>5</v>
      </c>
    </row>
    <row r="4" spans="1:5" x14ac:dyDescent="0.25">
      <c r="A4" t="s">
        <v>8</v>
      </c>
      <c r="B4" s="1">
        <v>1350</v>
      </c>
      <c r="C4" s="1">
        <v>360</v>
      </c>
      <c r="D4" s="1">
        <v>333</v>
      </c>
      <c r="E4" s="1">
        <v>4</v>
      </c>
    </row>
    <row r="5" spans="1:5" x14ac:dyDescent="0.25">
      <c r="A5" t="s">
        <v>9</v>
      </c>
      <c r="B5" s="1">
        <v>1077</v>
      </c>
      <c r="C5" s="1">
        <v>392</v>
      </c>
      <c r="D5" s="1">
        <v>316</v>
      </c>
      <c r="E5" s="1">
        <v>5</v>
      </c>
    </row>
    <row r="6" spans="1:5" x14ac:dyDescent="0.25">
      <c r="A6" t="s">
        <v>10</v>
      </c>
      <c r="B6" s="1">
        <v>1504</v>
      </c>
      <c r="C6" s="1">
        <v>567</v>
      </c>
      <c r="D6" s="1">
        <v>421</v>
      </c>
      <c r="E6" s="1">
        <v>5</v>
      </c>
    </row>
    <row r="7" spans="1:5" x14ac:dyDescent="0.25">
      <c r="A7" t="s">
        <v>11</v>
      </c>
      <c r="B7" s="1">
        <v>822</v>
      </c>
      <c r="C7" s="1">
        <v>309</v>
      </c>
      <c r="D7" s="1">
        <v>268</v>
      </c>
      <c r="E7" s="1">
        <v>0</v>
      </c>
    </row>
    <row r="8" spans="1:5" x14ac:dyDescent="0.25">
      <c r="A8" t="s">
        <v>13</v>
      </c>
      <c r="B8" s="1">
        <v>556</v>
      </c>
      <c r="C8" s="1">
        <v>167</v>
      </c>
      <c r="D8" s="1">
        <v>134</v>
      </c>
      <c r="E8" s="1">
        <v>2</v>
      </c>
    </row>
    <row r="9" spans="1:5" x14ac:dyDescent="0.25">
      <c r="A9" t="s">
        <v>20</v>
      </c>
      <c r="B9" s="1">
        <v>853</v>
      </c>
      <c r="C9" s="1">
        <v>274</v>
      </c>
      <c r="D9" s="1">
        <v>218</v>
      </c>
      <c r="E9" s="1">
        <v>0</v>
      </c>
    </row>
    <row r="10" spans="1:5" x14ac:dyDescent="0.25">
      <c r="A10" t="s">
        <v>41</v>
      </c>
      <c r="B10" s="1">
        <v>6162</v>
      </c>
      <c r="C10" s="1">
        <v>2069</v>
      </c>
      <c r="D10" s="1">
        <v>1690</v>
      </c>
      <c r="E10" s="1">
        <v>16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2816-FCC1-415C-9843-71F7E23DE89D}">
  <dimension ref="A1:D10"/>
  <sheetViews>
    <sheetView workbookViewId="0">
      <selection activeCell="B19" sqref="B19"/>
    </sheetView>
  </sheetViews>
  <sheetFormatPr defaultRowHeight="15" x14ac:dyDescent="0.25"/>
  <cols>
    <col min="1" max="1" width="21.5703125" customWidth="1"/>
    <col min="2" max="2" width="17" bestFit="1" customWidth="1"/>
    <col min="3" max="3" width="16.140625" bestFit="1" customWidth="1"/>
    <col min="4" max="4" width="11" bestFit="1" customWidth="1"/>
  </cols>
  <sheetData>
    <row r="1" spans="1:4" x14ac:dyDescent="0.25">
      <c r="A1" t="s">
        <v>56</v>
      </c>
    </row>
    <row r="2" spans="1:4" x14ac:dyDescent="0.25">
      <c r="A2" t="s">
        <v>1</v>
      </c>
      <c r="B2" t="s">
        <v>1</v>
      </c>
      <c r="C2" t="s">
        <v>55</v>
      </c>
      <c r="D2" t="s">
        <v>2</v>
      </c>
    </row>
    <row r="3" spans="1:4" x14ac:dyDescent="0.25">
      <c r="A3" t="s">
        <v>3</v>
      </c>
      <c r="B3" t="s">
        <v>4</v>
      </c>
      <c r="C3" t="s">
        <v>5</v>
      </c>
      <c r="D3" t="s">
        <v>5</v>
      </c>
    </row>
    <row r="4" spans="1:4" x14ac:dyDescent="0.25">
      <c r="A4" t="s">
        <v>8</v>
      </c>
      <c r="B4" s="1">
        <v>1350</v>
      </c>
      <c r="C4" s="1">
        <v>0</v>
      </c>
      <c r="D4" s="1">
        <v>6</v>
      </c>
    </row>
    <row r="5" spans="1:4" x14ac:dyDescent="0.25">
      <c r="A5" t="s">
        <v>9</v>
      </c>
      <c r="B5" s="1">
        <v>1077</v>
      </c>
      <c r="C5" s="1">
        <v>0</v>
      </c>
      <c r="D5" s="1">
        <v>2</v>
      </c>
    </row>
    <row r="6" spans="1:4" x14ac:dyDescent="0.25">
      <c r="A6" t="s">
        <v>10</v>
      </c>
      <c r="B6" s="1">
        <v>1504</v>
      </c>
      <c r="C6" s="1">
        <v>0</v>
      </c>
      <c r="D6" s="1">
        <v>8</v>
      </c>
    </row>
    <row r="7" spans="1:4" x14ac:dyDescent="0.25">
      <c r="A7" t="s">
        <v>11</v>
      </c>
      <c r="B7" s="1">
        <v>822</v>
      </c>
      <c r="C7" s="1">
        <v>0</v>
      </c>
      <c r="D7" s="1">
        <v>3</v>
      </c>
    </row>
    <row r="8" spans="1:4" x14ac:dyDescent="0.25">
      <c r="A8" t="s">
        <v>13</v>
      </c>
      <c r="B8" s="1">
        <v>556</v>
      </c>
      <c r="C8" s="1">
        <v>0</v>
      </c>
      <c r="D8" s="1">
        <v>0</v>
      </c>
    </row>
    <row r="9" spans="1:4" x14ac:dyDescent="0.25">
      <c r="A9" t="s">
        <v>20</v>
      </c>
      <c r="B9" s="1">
        <v>853</v>
      </c>
      <c r="C9" s="1">
        <v>0</v>
      </c>
      <c r="D9" s="1">
        <v>1</v>
      </c>
    </row>
    <row r="10" spans="1:4" x14ac:dyDescent="0.25">
      <c r="A10" t="s">
        <v>41</v>
      </c>
      <c r="B10" s="1">
        <v>6162</v>
      </c>
      <c r="C10" s="1">
        <v>0</v>
      </c>
      <c r="D10" s="1">
        <v>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1052-1320-42ED-A050-9FA408A92884}">
  <dimension ref="A2:U29"/>
  <sheetViews>
    <sheetView topLeftCell="I1" workbookViewId="0">
      <selection activeCell="U22" activeCellId="3" sqref="S4:S19 U4:U19 S22:S24 U22:U24"/>
    </sheetView>
  </sheetViews>
  <sheetFormatPr defaultRowHeight="15" x14ac:dyDescent="0.25"/>
  <cols>
    <col min="1" max="1" width="22.28515625" bestFit="1" customWidth="1"/>
    <col min="2" max="2" width="17" bestFit="1" customWidth="1"/>
    <col min="3" max="4" width="11" bestFit="1" customWidth="1"/>
    <col min="6" max="6" width="15.42578125" customWidth="1"/>
    <col min="7" max="7" width="17" bestFit="1" customWidth="1"/>
    <col min="8" max="9" width="11" bestFit="1" customWidth="1"/>
    <col min="11" max="11" width="22.28515625" bestFit="1" customWidth="1"/>
    <col min="12" max="12" width="17" bestFit="1" customWidth="1"/>
    <col min="13" max="14" width="11" bestFit="1" customWidth="1"/>
    <col min="16" max="16" width="13.7109375" bestFit="1" customWidth="1"/>
    <col min="17" max="17" width="17" bestFit="1" customWidth="1"/>
    <col min="18" max="18" width="11" bestFit="1" customWidth="1"/>
    <col min="19" max="19" width="11" customWidth="1"/>
    <col min="20" max="20" width="11" bestFit="1" customWidth="1"/>
  </cols>
  <sheetData>
    <row r="2" spans="1:21" x14ac:dyDescent="0.25">
      <c r="A2" t="s">
        <v>1</v>
      </c>
      <c r="B2" t="s">
        <v>1</v>
      </c>
      <c r="C2" t="s">
        <v>57</v>
      </c>
      <c r="D2" t="s">
        <v>58</v>
      </c>
      <c r="F2" t="s">
        <v>1</v>
      </c>
      <c r="G2" t="s">
        <v>1</v>
      </c>
      <c r="H2" t="s">
        <v>57</v>
      </c>
      <c r="I2" t="s">
        <v>58</v>
      </c>
      <c r="K2" t="s">
        <v>1</v>
      </c>
      <c r="L2" t="s">
        <v>1</v>
      </c>
      <c r="M2" t="s">
        <v>57</v>
      </c>
      <c r="N2" t="s">
        <v>58</v>
      </c>
      <c r="P2" t="s">
        <v>1</v>
      </c>
      <c r="Q2" t="s">
        <v>1</v>
      </c>
      <c r="R2" t="s">
        <v>57</v>
      </c>
      <c r="T2" t="s">
        <v>58</v>
      </c>
    </row>
    <row r="3" spans="1:21" x14ac:dyDescent="0.25">
      <c r="A3" t="s">
        <v>3</v>
      </c>
      <c r="B3" t="s">
        <v>4</v>
      </c>
      <c r="C3" t="s">
        <v>5</v>
      </c>
      <c r="D3" t="s">
        <v>5</v>
      </c>
      <c r="F3" t="s">
        <v>3</v>
      </c>
      <c r="G3" t="s">
        <v>4</v>
      </c>
      <c r="H3" t="s">
        <v>5</v>
      </c>
      <c r="I3" t="s">
        <v>5</v>
      </c>
      <c r="K3" t="s">
        <v>3</v>
      </c>
      <c r="L3" t="s">
        <v>4</v>
      </c>
      <c r="M3" t="s">
        <v>5</v>
      </c>
      <c r="N3" t="s">
        <v>5</v>
      </c>
      <c r="P3" t="s">
        <v>3</v>
      </c>
      <c r="Q3" t="s">
        <v>4</v>
      </c>
      <c r="R3" t="s">
        <v>5</v>
      </c>
      <c r="S3" t="s">
        <v>24</v>
      </c>
      <c r="T3" t="s">
        <v>5</v>
      </c>
      <c r="U3" t="s">
        <v>24</v>
      </c>
    </row>
    <row r="4" spans="1:21" x14ac:dyDescent="0.25">
      <c r="A4" t="s">
        <v>59</v>
      </c>
      <c r="B4" s="1">
        <v>863</v>
      </c>
      <c r="C4" s="1">
        <v>196</v>
      </c>
      <c r="D4" s="1">
        <v>150</v>
      </c>
      <c r="F4" t="s">
        <v>59</v>
      </c>
      <c r="G4" s="1">
        <v>863</v>
      </c>
      <c r="H4" s="1">
        <v>196</v>
      </c>
      <c r="I4" s="1">
        <v>150</v>
      </c>
      <c r="K4" t="s">
        <v>68</v>
      </c>
      <c r="L4" s="1">
        <v>741</v>
      </c>
      <c r="M4" s="1">
        <v>183</v>
      </c>
      <c r="N4" s="1">
        <v>99</v>
      </c>
      <c r="P4" t="s">
        <v>6</v>
      </c>
      <c r="Q4" s="1">
        <v>1789</v>
      </c>
      <c r="R4" s="1">
        <v>416</v>
      </c>
      <c r="S4" s="2">
        <f>R4/($R4+$T4)</f>
        <v>0.53955901426718544</v>
      </c>
      <c r="T4" s="1">
        <v>355</v>
      </c>
      <c r="U4" s="2">
        <f t="shared" ref="U4:U19" si="0">T4/($R4+$T4)</f>
        <v>0.4604409857328145</v>
      </c>
    </row>
    <row r="5" spans="1:21" x14ac:dyDescent="0.25">
      <c r="A5" t="s">
        <v>60</v>
      </c>
      <c r="B5" s="1">
        <v>1083</v>
      </c>
      <c r="C5" s="1">
        <v>170</v>
      </c>
      <c r="D5" s="1">
        <v>140</v>
      </c>
      <c r="F5" t="s">
        <v>60</v>
      </c>
      <c r="G5" s="1">
        <v>1083</v>
      </c>
      <c r="H5" s="1">
        <v>170</v>
      </c>
      <c r="I5" s="1">
        <v>140</v>
      </c>
      <c r="P5" t="s">
        <v>7</v>
      </c>
      <c r="Q5" s="1">
        <v>1476</v>
      </c>
      <c r="R5" s="1">
        <v>271</v>
      </c>
      <c r="S5" s="2">
        <f t="shared" ref="S5:S19" si="1">R5/($R5+$T5)</f>
        <v>0.5929978118161926</v>
      </c>
      <c r="T5" s="1">
        <v>186</v>
      </c>
      <c r="U5" s="2">
        <f t="shared" si="0"/>
        <v>0.40700218818380746</v>
      </c>
    </row>
    <row r="6" spans="1:21" x14ac:dyDescent="0.25">
      <c r="A6" t="s">
        <v>61</v>
      </c>
      <c r="B6" s="1">
        <v>1099</v>
      </c>
      <c r="C6" s="1">
        <v>272</v>
      </c>
      <c r="D6" s="1">
        <v>189</v>
      </c>
      <c r="F6" t="s">
        <v>61</v>
      </c>
      <c r="G6" s="1">
        <v>1099</v>
      </c>
      <c r="H6" s="1">
        <v>272</v>
      </c>
      <c r="I6" s="1">
        <v>189</v>
      </c>
      <c r="P6" t="s">
        <v>8</v>
      </c>
      <c r="Q6" s="1">
        <v>1350</v>
      </c>
      <c r="R6" s="1">
        <v>288</v>
      </c>
      <c r="S6" s="2">
        <f t="shared" si="1"/>
        <v>0.62608695652173918</v>
      </c>
      <c r="T6" s="1">
        <v>172</v>
      </c>
      <c r="U6" s="2">
        <f t="shared" si="0"/>
        <v>0.37391304347826088</v>
      </c>
    </row>
    <row r="7" spans="1:21" x14ac:dyDescent="0.25">
      <c r="A7" t="s">
        <v>62</v>
      </c>
      <c r="B7" s="1">
        <v>1245</v>
      </c>
      <c r="C7" s="1">
        <v>360</v>
      </c>
      <c r="D7" s="1">
        <v>222</v>
      </c>
      <c r="F7" t="s">
        <v>62</v>
      </c>
      <c r="G7" s="1">
        <v>1245</v>
      </c>
      <c r="H7" s="1">
        <v>360</v>
      </c>
      <c r="I7" s="1">
        <v>222</v>
      </c>
      <c r="P7" t="s">
        <v>9</v>
      </c>
      <c r="Q7" s="1">
        <v>1077</v>
      </c>
      <c r="R7" s="1">
        <v>301</v>
      </c>
      <c r="S7" s="2">
        <f t="shared" si="1"/>
        <v>0.61934156378600824</v>
      </c>
      <c r="T7" s="1">
        <v>185</v>
      </c>
      <c r="U7" s="2">
        <f t="shared" si="0"/>
        <v>0.38065843621399176</v>
      </c>
    </row>
    <row r="8" spans="1:21" x14ac:dyDescent="0.25">
      <c r="A8" t="s">
        <v>63</v>
      </c>
      <c r="B8" s="1">
        <v>1120</v>
      </c>
      <c r="C8" s="1">
        <v>222</v>
      </c>
      <c r="D8" s="1">
        <v>132</v>
      </c>
      <c r="F8" t="s">
        <v>63</v>
      </c>
      <c r="G8" s="1">
        <v>1120</v>
      </c>
      <c r="H8" s="1">
        <v>222</v>
      </c>
      <c r="I8" s="1">
        <v>132</v>
      </c>
      <c r="P8" t="s">
        <v>10</v>
      </c>
      <c r="Q8" s="1">
        <v>1504</v>
      </c>
      <c r="R8" s="1">
        <v>437</v>
      </c>
      <c r="S8" s="2">
        <f t="shared" si="1"/>
        <v>0.62339514978601995</v>
      </c>
      <c r="T8" s="1">
        <v>264</v>
      </c>
      <c r="U8" s="2">
        <f t="shared" si="0"/>
        <v>0.37660485021398005</v>
      </c>
    </row>
    <row r="9" spans="1:21" x14ac:dyDescent="0.25">
      <c r="A9" t="s">
        <v>64</v>
      </c>
      <c r="B9" s="1">
        <v>1213</v>
      </c>
      <c r="C9" s="1">
        <v>157</v>
      </c>
      <c r="D9" s="1">
        <v>87</v>
      </c>
      <c r="F9" t="s">
        <v>64</v>
      </c>
      <c r="G9" s="1">
        <v>1213</v>
      </c>
      <c r="H9" s="1">
        <v>157</v>
      </c>
      <c r="I9" s="1">
        <v>87</v>
      </c>
      <c r="P9" t="s">
        <v>11</v>
      </c>
      <c r="Q9" s="1">
        <v>822</v>
      </c>
      <c r="R9" s="1">
        <v>232</v>
      </c>
      <c r="S9" s="2">
        <f t="shared" si="1"/>
        <v>0.59487179487179487</v>
      </c>
      <c r="T9" s="1">
        <v>158</v>
      </c>
      <c r="U9" s="2">
        <f t="shared" si="0"/>
        <v>0.40512820512820513</v>
      </c>
    </row>
    <row r="10" spans="1:21" x14ac:dyDescent="0.25">
      <c r="A10" t="s">
        <v>65</v>
      </c>
      <c r="B10" s="1">
        <v>1431</v>
      </c>
      <c r="C10" s="1">
        <v>197</v>
      </c>
      <c r="D10" s="1">
        <v>368</v>
      </c>
      <c r="F10" t="s">
        <v>65</v>
      </c>
      <c r="G10" s="1">
        <v>1431</v>
      </c>
      <c r="H10" s="1">
        <v>197</v>
      </c>
      <c r="I10" s="1">
        <v>368</v>
      </c>
      <c r="P10" t="s">
        <v>12</v>
      </c>
      <c r="Q10" s="1">
        <v>1042</v>
      </c>
      <c r="R10" s="1">
        <v>248</v>
      </c>
      <c r="S10" s="2">
        <f t="shared" si="1"/>
        <v>0.57943925233644855</v>
      </c>
      <c r="T10" s="1">
        <v>180</v>
      </c>
      <c r="U10" s="2">
        <f t="shared" si="0"/>
        <v>0.42056074766355139</v>
      </c>
    </row>
    <row r="11" spans="1:21" x14ac:dyDescent="0.25">
      <c r="A11" t="s">
        <v>66</v>
      </c>
      <c r="B11" s="1">
        <v>570</v>
      </c>
      <c r="C11" s="1">
        <v>125</v>
      </c>
      <c r="D11" s="1">
        <v>107</v>
      </c>
      <c r="F11" t="s">
        <v>66</v>
      </c>
      <c r="G11" s="1">
        <v>570</v>
      </c>
      <c r="H11" s="1">
        <v>125</v>
      </c>
      <c r="I11" s="1">
        <v>107</v>
      </c>
      <c r="P11" t="s">
        <v>13</v>
      </c>
      <c r="Q11" s="1">
        <v>556</v>
      </c>
      <c r="R11" s="1">
        <v>122</v>
      </c>
      <c r="S11" s="2">
        <f t="shared" si="1"/>
        <v>0.5495495495495496</v>
      </c>
      <c r="T11" s="1">
        <v>100</v>
      </c>
      <c r="U11" s="2">
        <f t="shared" si="0"/>
        <v>0.45045045045045046</v>
      </c>
    </row>
    <row r="12" spans="1:21" x14ac:dyDescent="0.25">
      <c r="A12" t="s">
        <v>67</v>
      </c>
      <c r="B12" s="1">
        <v>614</v>
      </c>
      <c r="C12" s="1">
        <v>166</v>
      </c>
      <c r="D12" s="1">
        <v>165</v>
      </c>
      <c r="F12" t="s">
        <v>67</v>
      </c>
      <c r="G12" s="1">
        <v>614</v>
      </c>
      <c r="H12" s="1">
        <v>166</v>
      </c>
      <c r="I12" s="1">
        <v>165</v>
      </c>
      <c r="P12" t="s">
        <v>14</v>
      </c>
      <c r="Q12" s="1">
        <v>1422</v>
      </c>
      <c r="R12" s="1">
        <v>271</v>
      </c>
      <c r="S12" s="2">
        <f t="shared" si="1"/>
        <v>0.58154506437768239</v>
      </c>
      <c r="T12" s="1">
        <v>195</v>
      </c>
      <c r="U12" s="2">
        <f t="shared" si="0"/>
        <v>0.41845493562231761</v>
      </c>
    </row>
    <row r="13" spans="1:21" x14ac:dyDescent="0.25">
      <c r="A13" t="s">
        <v>68</v>
      </c>
      <c r="B13" s="1">
        <v>741</v>
      </c>
      <c r="C13" s="1">
        <v>183</v>
      </c>
      <c r="D13" s="1">
        <v>99</v>
      </c>
      <c r="G13">
        <f>SUM(G4:G12)</f>
        <v>9238</v>
      </c>
      <c r="H13">
        <f>SUM(H4:H12)</f>
        <v>1865</v>
      </c>
      <c r="I13">
        <f>SUM(I4:I12)</f>
        <v>1560</v>
      </c>
      <c r="P13" t="s">
        <v>15</v>
      </c>
      <c r="Q13" s="1">
        <v>1015</v>
      </c>
      <c r="R13" s="1">
        <v>179</v>
      </c>
      <c r="S13" s="2">
        <f t="shared" si="1"/>
        <v>0.51142857142857145</v>
      </c>
      <c r="T13" s="1">
        <v>171</v>
      </c>
      <c r="U13" s="2">
        <f t="shared" si="0"/>
        <v>0.48857142857142855</v>
      </c>
    </row>
    <row r="14" spans="1:21" x14ac:dyDescent="0.25">
      <c r="A14" t="s">
        <v>6</v>
      </c>
      <c r="B14" s="1">
        <v>1789</v>
      </c>
      <c r="C14" s="1">
        <v>416</v>
      </c>
      <c r="D14" s="1">
        <v>355</v>
      </c>
      <c r="P14" t="s">
        <v>16</v>
      </c>
      <c r="Q14" s="1">
        <v>547</v>
      </c>
      <c r="R14" s="1">
        <v>189</v>
      </c>
      <c r="S14" s="2">
        <f t="shared" si="1"/>
        <v>0.7354085603112841</v>
      </c>
      <c r="T14" s="1">
        <v>68</v>
      </c>
      <c r="U14" s="2">
        <f t="shared" si="0"/>
        <v>0.26459143968871596</v>
      </c>
    </row>
    <row r="15" spans="1:21" x14ac:dyDescent="0.25">
      <c r="A15" t="s">
        <v>7</v>
      </c>
      <c r="B15" s="1">
        <v>1476</v>
      </c>
      <c r="C15" s="1">
        <v>271</v>
      </c>
      <c r="D15" s="1">
        <v>186</v>
      </c>
      <c r="P15" t="s">
        <v>17</v>
      </c>
      <c r="Q15" s="1">
        <v>585</v>
      </c>
      <c r="R15" s="1">
        <v>273</v>
      </c>
      <c r="S15" s="2">
        <f t="shared" si="1"/>
        <v>0.73983739837398377</v>
      </c>
      <c r="T15" s="1">
        <v>96</v>
      </c>
      <c r="U15" s="2">
        <f t="shared" si="0"/>
        <v>0.26016260162601629</v>
      </c>
    </row>
    <row r="16" spans="1:21" x14ac:dyDescent="0.25">
      <c r="A16" t="s">
        <v>8</v>
      </c>
      <c r="B16" s="1">
        <v>1350</v>
      </c>
      <c r="C16" s="1">
        <v>288</v>
      </c>
      <c r="D16" s="1">
        <v>172</v>
      </c>
      <c r="P16" t="s">
        <v>18</v>
      </c>
      <c r="Q16" s="1">
        <v>923</v>
      </c>
      <c r="R16" s="1">
        <v>167</v>
      </c>
      <c r="S16" s="2">
        <f t="shared" si="1"/>
        <v>0.55298013245033117</v>
      </c>
      <c r="T16" s="1">
        <v>135</v>
      </c>
      <c r="U16" s="2">
        <f t="shared" si="0"/>
        <v>0.44701986754966888</v>
      </c>
    </row>
    <row r="17" spans="1:21" x14ac:dyDescent="0.25">
      <c r="A17" t="s">
        <v>9</v>
      </c>
      <c r="B17" s="1">
        <v>1077</v>
      </c>
      <c r="C17" s="1">
        <v>301</v>
      </c>
      <c r="D17" s="1">
        <v>185</v>
      </c>
      <c r="P17" t="s">
        <v>19</v>
      </c>
      <c r="Q17" s="1">
        <v>794</v>
      </c>
      <c r="R17" s="1">
        <v>140</v>
      </c>
      <c r="S17" s="2">
        <f t="shared" si="1"/>
        <v>0.56451612903225812</v>
      </c>
      <c r="T17" s="1">
        <v>108</v>
      </c>
      <c r="U17" s="2">
        <f t="shared" si="0"/>
        <v>0.43548387096774194</v>
      </c>
    </row>
    <row r="18" spans="1:21" x14ac:dyDescent="0.25">
      <c r="A18" t="s">
        <v>10</v>
      </c>
      <c r="B18" s="1">
        <v>1504</v>
      </c>
      <c r="C18" s="1">
        <v>437</v>
      </c>
      <c r="D18" s="1">
        <v>264</v>
      </c>
      <c r="P18" t="s">
        <v>20</v>
      </c>
      <c r="Q18" s="1">
        <v>853</v>
      </c>
      <c r="R18" s="1">
        <v>179</v>
      </c>
      <c r="S18" s="2">
        <f t="shared" si="1"/>
        <v>0.52647058823529413</v>
      </c>
      <c r="T18" s="1">
        <v>161</v>
      </c>
      <c r="U18" s="2">
        <f t="shared" si="0"/>
        <v>0.47352941176470587</v>
      </c>
    </row>
    <row r="19" spans="1:21" x14ac:dyDescent="0.25">
      <c r="A19" t="s">
        <v>11</v>
      </c>
      <c r="B19" s="1">
        <v>822</v>
      </c>
      <c r="C19" s="1">
        <v>232</v>
      </c>
      <c r="D19" s="1">
        <v>158</v>
      </c>
      <c r="Q19">
        <f>SUM(Q4:Q18)</f>
        <v>15755</v>
      </c>
      <c r="R19">
        <f>SUM(R4:R18)</f>
        <v>3713</v>
      </c>
      <c r="S19" s="2">
        <f t="shared" si="1"/>
        <v>0.59436529534176408</v>
      </c>
      <c r="T19">
        <f>SUM(T4:T18)</f>
        <v>2534</v>
      </c>
      <c r="U19" s="2">
        <f t="shared" si="0"/>
        <v>0.40563470465823598</v>
      </c>
    </row>
    <row r="20" spans="1:21" x14ac:dyDescent="0.25">
      <c r="A20" t="s">
        <v>12</v>
      </c>
      <c r="B20" s="1">
        <v>1042</v>
      </c>
      <c r="C20" s="1">
        <v>248</v>
      </c>
      <c r="D20" s="1">
        <v>180</v>
      </c>
    </row>
    <row r="21" spans="1:21" x14ac:dyDescent="0.25">
      <c r="A21" t="s">
        <v>13</v>
      </c>
      <c r="B21" s="1">
        <v>556</v>
      </c>
      <c r="C21" s="1">
        <v>122</v>
      </c>
      <c r="D21" s="1">
        <v>100</v>
      </c>
    </row>
    <row r="22" spans="1:21" x14ac:dyDescent="0.25">
      <c r="A22" t="s">
        <v>14</v>
      </c>
      <c r="B22" s="1">
        <v>1422</v>
      </c>
      <c r="C22" s="1">
        <v>271</v>
      </c>
      <c r="D22" s="1">
        <v>195</v>
      </c>
      <c r="P22" t="s">
        <v>69</v>
      </c>
      <c r="Q22">
        <v>9238</v>
      </c>
      <c r="R22">
        <v>1865</v>
      </c>
      <c r="S22" s="2">
        <f t="shared" ref="S22:S24" si="2">R22/($R22+$T22)</f>
        <v>0.5445255474452555</v>
      </c>
      <c r="T22">
        <v>1560</v>
      </c>
      <c r="U22" s="2">
        <f t="shared" ref="U22:U24" si="3">T22/($R22+$T22)</f>
        <v>0.4554744525547445</v>
      </c>
    </row>
    <row r="23" spans="1:21" x14ac:dyDescent="0.25">
      <c r="A23" t="s">
        <v>15</v>
      </c>
      <c r="B23" s="1">
        <v>1015</v>
      </c>
      <c r="C23" s="1">
        <v>179</v>
      </c>
      <c r="D23" s="1">
        <v>171</v>
      </c>
      <c r="P23" t="s">
        <v>70</v>
      </c>
      <c r="Q23">
        <v>741</v>
      </c>
      <c r="R23">
        <v>183</v>
      </c>
      <c r="S23" s="2">
        <f t="shared" si="2"/>
        <v>0.64893617021276595</v>
      </c>
      <c r="T23">
        <v>99</v>
      </c>
      <c r="U23" s="2">
        <f t="shared" si="3"/>
        <v>0.35106382978723405</v>
      </c>
    </row>
    <row r="24" spans="1:21" x14ac:dyDescent="0.25">
      <c r="A24" t="s">
        <v>16</v>
      </c>
      <c r="B24" s="1">
        <v>547</v>
      </c>
      <c r="C24" s="1">
        <v>189</v>
      </c>
      <c r="D24" s="1">
        <v>68</v>
      </c>
      <c r="P24" t="s">
        <v>71</v>
      </c>
      <c r="Q24">
        <v>15755</v>
      </c>
      <c r="R24">
        <v>3713</v>
      </c>
      <c r="S24" s="2">
        <f t="shared" si="2"/>
        <v>0.59436529534176408</v>
      </c>
      <c r="T24">
        <v>2534</v>
      </c>
      <c r="U24" s="2">
        <f t="shared" si="3"/>
        <v>0.40563470465823598</v>
      </c>
    </row>
    <row r="25" spans="1:21" x14ac:dyDescent="0.25">
      <c r="A25" t="s">
        <v>17</v>
      </c>
      <c r="B25" s="1">
        <v>585</v>
      </c>
      <c r="C25" s="1">
        <v>273</v>
      </c>
      <c r="D25" s="1">
        <v>96</v>
      </c>
    </row>
    <row r="26" spans="1:21" x14ac:dyDescent="0.25">
      <c r="A26" t="s">
        <v>18</v>
      </c>
      <c r="B26" s="1">
        <v>923</v>
      </c>
      <c r="C26" s="1">
        <v>167</v>
      </c>
      <c r="D26" s="1">
        <v>135</v>
      </c>
    </row>
    <row r="27" spans="1:21" x14ac:dyDescent="0.25">
      <c r="A27" t="s">
        <v>19</v>
      </c>
      <c r="B27" s="1">
        <v>794</v>
      </c>
      <c r="C27" s="1">
        <v>140</v>
      </c>
      <c r="D27" s="1">
        <v>108</v>
      </c>
    </row>
    <row r="28" spans="1:21" x14ac:dyDescent="0.25">
      <c r="A28" t="s">
        <v>20</v>
      </c>
      <c r="B28" s="1">
        <v>853</v>
      </c>
      <c r="C28" s="1">
        <v>179</v>
      </c>
      <c r="D28" s="1">
        <v>161</v>
      </c>
    </row>
    <row r="29" spans="1:21" x14ac:dyDescent="0.25">
      <c r="A29" t="s">
        <v>41</v>
      </c>
      <c r="B29" s="1">
        <v>25734</v>
      </c>
      <c r="C29" s="1">
        <v>5761</v>
      </c>
      <c r="D29" s="1">
        <v>4193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CD4</vt:lpstr>
      <vt:lpstr>SHERIFF</vt:lpstr>
      <vt:lpstr>COMMISSIONERS</vt:lpstr>
      <vt:lpstr>MRHS BOE</vt:lpstr>
      <vt:lpstr>TF BOE</vt:lpstr>
      <vt:lpstr>TF FIRE COMM FD1</vt:lpstr>
      <vt:lpstr>TF FIRE COMM FD2 - FULL</vt:lpstr>
      <vt:lpstr>TF FIRE COMM FD2 - UNEXP</vt:lpstr>
      <vt:lpstr>MRHS 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2022-11-23T02:25:30Z</dcterms:created>
  <dcterms:modified xsi:type="dcterms:W3CDTF">2022-11-23T02:25:44Z</dcterms:modified>
</cp:coreProperties>
</file>